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126"/>
  <workbookPr/>
  <mc:AlternateContent xmlns:mc="http://schemas.openxmlformats.org/markup-compatibility/2006">
    <mc:Choice Requires="x15">
      <x15ac:absPath xmlns:x15ac="http://schemas.microsoft.com/office/spreadsheetml/2010/11/ac" url="G:\Проект Мобильная торговля\! Rus-Base.ru\Базы\01_06_2022\Готовые базы\Demo\"/>
    </mc:Choice>
  </mc:AlternateContent>
  <xr:revisionPtr revIDLastSave="0" documentId="13_ncr:1_{34573F8D-6C13-4925-B4D6-5E0C43F89E8D}" xr6:coauthVersionLast="40" xr6:coauthVersionMax="40" xr10:uidLastSave="{00000000-0000-0000-0000-000000000000}"/>
  <bookViews>
    <workbookView xWindow="0" yWindow="0" windowWidth="24000" windowHeight="1146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84" i="1" l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 l="1"/>
  <c r="A32" i="1"/>
  <c r="A31" i="1"/>
  <c r="A30" i="1"/>
  <c r="A29" i="1" l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<sst xmlns="http://schemas.openxmlformats.org/spreadsheetml/2006/main" count="1117" uniqueCount="984">
  <si>
    <t>ID</t>
  </si>
  <si>
    <t>Название</t>
  </si>
  <si>
    <t>Регион</t>
  </si>
  <si>
    <t>Район</t>
  </si>
  <si>
    <t>Город</t>
  </si>
  <si>
    <t>Район города</t>
  </si>
  <si>
    <t>Адрес</t>
  </si>
  <si>
    <t>Индекс</t>
  </si>
  <si>
    <t>Телефон</t>
  </si>
  <si>
    <t>Мобильный телефон</t>
  </si>
  <si>
    <t>Email</t>
  </si>
  <si>
    <t>Сайт</t>
  </si>
  <si>
    <t>Рубрика</t>
  </si>
  <si>
    <t>Подрубрика</t>
  </si>
  <si>
    <t>Время работы</t>
  </si>
  <si>
    <t>Способы оплаты</t>
  </si>
  <si>
    <t>whatsapp</t>
  </si>
  <si>
    <t>viber</t>
  </si>
  <si>
    <t>telegram</t>
  </si>
  <si>
    <t>facebook</t>
  </si>
  <si>
    <t>instagram</t>
  </si>
  <si>
    <t>vkontakte</t>
  </si>
  <si>
    <t>odnoklassniki</t>
  </si>
  <si>
    <t>youtube</t>
  </si>
  <si>
    <t>twitter</t>
  </si>
  <si>
    <t>skype</t>
  </si>
  <si>
    <t>icq</t>
  </si>
  <si>
    <t>googleplus</t>
  </si>
  <si>
    <t>linkedin</t>
  </si>
  <si>
    <t>pinterest</t>
  </si>
  <si>
    <t>Широта</t>
  </si>
  <si>
    <t>Долгота</t>
  </si>
  <si>
    <t>КрепЦентр, сеть магазинов</t>
  </si>
  <si>
    <t>Алтайский край</t>
  </si>
  <si>
    <t>Алейск городской округ</t>
  </si>
  <si>
    <t>Алейск</t>
  </si>
  <si>
    <t>7‒905‒981‒90‒06, 7‒964‒080‒25‒25</t>
  </si>
  <si>
    <t>altai_metallopt@mail.ru</t>
  </si>
  <si>
    <t>Инструмент, Отделочные материалы, Строительное оборудование и техника, Электротехника</t>
  </si>
  <si>
    <t>Грузоподъёмное оборудование для строительства, Крепёжные изделия, Светотехника, Слесарно-монтажный инструмент, Строительное оборудование / Вспомогательные устройства</t>
  </si>
  <si>
    <t>Ежедневно с 09:00 до 20:00</t>
  </si>
  <si>
    <t>Оплата картой, Наличный расчёт, Оплата через банк</t>
  </si>
  <si>
    <t>https://vk.com/krepcentr22</t>
  </si>
  <si>
    <t>Строительные материалы / конструкции</t>
  </si>
  <si>
    <t>Оплата через банк</t>
  </si>
  <si>
    <t>Оплата картой, Наличный расчёт</t>
  </si>
  <si>
    <t>Пн: c 08:30-17:30, Вт: c 08:30-17:30, Ср: c 08:30-17:30, Чт: c 08:30-17:30, Пт: c 08:30-17:30, Сб: выходной, Вс: выходной</t>
  </si>
  <si>
    <t>Оплата картой, Наличный расчёт, Оплата через банк, Оплата эл. кошельком</t>
  </si>
  <si>
    <t>Отделочные материалы, Строительные материалы / конструкции</t>
  </si>
  <si>
    <t>Ежедневно с 09:00 до 18:00</t>
  </si>
  <si>
    <t>Наличный расчёт, Оплата через банк</t>
  </si>
  <si>
    <t>Отделочные материалы, Предметы интерьера / экстерьера</t>
  </si>
  <si>
    <t>Ежедневно с 09:00 до 19:00</t>
  </si>
  <si>
    <t>Пн: c 08:00-17:00, Вт: c 08:00-17:00, Ср: c 08:00-17:00, Чт: c 08:00-17:00, Пт: c 08:00-17:00, Сб: выходной, Вс: выходной</t>
  </si>
  <si>
    <t>Железобетонные изделия</t>
  </si>
  <si>
    <t>Пн: c 09:00-17:00, Вт: c 09:00-17:00, Ср: c 09:00-17:00, Чт: c 09:00-17:00, Пт: c 09:00-17:00, Сб: c 09:00-17:00, Вс: выходной</t>
  </si>
  <si>
    <t>Пн: c 09:00-17:00, Вт: c 09:00-17:00, Ср: c 09:00-17:00, Чт: c 09:00-17:00, Пт: c 09:00-17:00, Сб: выходной, Вс: выходной</t>
  </si>
  <si>
    <t>Отделочные материалы, Строительные / монтажные работы</t>
  </si>
  <si>
    <t>Отделочные материалы</t>
  </si>
  <si>
    <t>Лакокрасочные материалы</t>
  </si>
  <si>
    <t>Пн: c 08:00-12:00, Вт: c 08:00-12:00, Ср: c 08:00-12:00, Чт: c 08:00-12:00, Пт: c 08:00-12:00, Сб: выходной, Вс: выходной</t>
  </si>
  <si>
    <t>Отделочные материалы, Предметы интерьера / экстерьера, Строительные / монтажные работы</t>
  </si>
  <si>
    <t>Пн: c 09:00-18:00, Вт: c 09:00-18:00, Ср: c 09:00-18:00, Чт: c 09:00-18:00, Пт: c 09:00-18:00, Сб: выходной, Вс: выходной</t>
  </si>
  <si>
    <t>Октябрьский район</t>
  </si>
  <si>
    <t>Ленинский район</t>
  </si>
  <si>
    <t>Пн: c 09:00-18:00, Вт: c 09:00-18:00, Ср: c 09:00-18:00, Чт: c 09:00-18:00, Пт: c 09:00-18:00, Сб: c 09:00-18:00, Вс: выходной</t>
  </si>
  <si>
    <t>Входные двери, Комплектующие для дверей, Межкомнатные двери</t>
  </si>
  <si>
    <t>Пн: c 08:00-17:00, Вт: c 08:00-17:00, Ср: c 08:00-17:00, Чт: c 08:00-17:00, Пт: c 08:00-17:00, Сб: c 08:00-16:00, Вс: выходной</t>
  </si>
  <si>
    <t>Пн: c 08:30-12:00, Вт: c 08:30-12:00, Ср: c 08:30-12:00, Чт: c 08:30-12:00, Пт: c 08:30-12:00, Сб: выходной, Вс: выходной</t>
  </si>
  <si>
    <t>Металлы, Строительные материалы / конструкции</t>
  </si>
  <si>
    <t>Бетон / Раствор, Железобетонные изделия</t>
  </si>
  <si>
    <t>Металлы, Промышленное оборудование, Строительные материалы / конструкции</t>
  </si>
  <si>
    <t>Отделочные материалы, Строительные / монтажные работы, Строительные материалы / конструкции</t>
  </si>
  <si>
    <t>Пн: c 10:00-18:00, Вт: c 10:00-18:00, Ср: c 10:00-18:00, Чт: c 10:00-18:00, Пт: c 10:00-18:00, Сб: выходной, Вс: выходной</t>
  </si>
  <si>
    <t>Пн: c 08:00-18:00, Вт: c 08:00-18:00, Ср: c 08:00-18:00, Чт: c 08:00-18:00, Пт: c 08:00-18:00, Сб: выходной, Вс: выходной</t>
  </si>
  <si>
    <t>Кирпич</t>
  </si>
  <si>
    <t>Отделочные материалы, Садово-хозяйственные товары, Строительные материалы / конструкции</t>
  </si>
  <si>
    <t>Пн: c 09:00-17:00, Вт: c 09:00-17:00, Ср: c 09:00-17:00, Чт: c 09:00-17:00, Пт: c 09:00-17:00, Сб: c 09:00-14:00, Вс: выходной</t>
  </si>
  <si>
    <t>Мебель, Отделочные материалы</t>
  </si>
  <si>
    <t>Пн: c 08:30-17:00, Вт: c 08:30-17:00, Ср: c 08:30-17:00, Чт: c 08:30-17:00, Пт: c 08:30-17:00, Сб: выходной, Вс: выходной</t>
  </si>
  <si>
    <t>Пн: c 09:00-18:00, Вт: c 09:00-18:00, Ср: c 09:00-18:00, Чт: c 09:00-18:00, Пт: c 09:00-18:00, Сб: c 09:00-14:00, Вс: выходной</t>
  </si>
  <si>
    <t>Пн: c 08:00-12:00, Вт: c 08:00-12:00, Ср: c 08:00-12:00, Чт: c 08:00-12:00, Пт: c 08:00-12:00, Сб: c 08:00-12:00, Вс: выходной</t>
  </si>
  <si>
    <t>Пн: c 08:00-16:00, Вт: c 08:00-16:00, Ср: c 08:00-16:00, Чт: c 08:00-16:00, Пт: c 08:00-16:00, Сб: выходной, Вс: выходной</t>
  </si>
  <si>
    <t>Пн: c 09:00-18:00, Вт: c 09:00-18:00, Ср: c 09:00-18:00, Чт: c 09:00-18:00, Пт: c 09:00-18:00, Сб: c 09:00-15:00, Вс: выходной</t>
  </si>
  <si>
    <t>Пн: c 09:00-19:00, Вт: c 09:00-19:00, Ср: c 09:00-19:00, Чт: c 09:00-19:00, Пт: c 09:00-19:00, Сб: c 09:00-19:00, Вс: c 09:00-18:00</t>
  </si>
  <si>
    <t>Пн: c 09:00-18:00, Вт: c 09:00-18:00, Ср: c 09:00-18:00, Чт: c 09:00-18:00, Пт: c 09:00-18:00, Сб: c 10:00-16:00, Вс: выходной</t>
  </si>
  <si>
    <t>Промышленное оборудование, Строительные материалы / конструкции</t>
  </si>
  <si>
    <t>Мебель, Отделочные материалы, Предметы интерьера / экстерьера</t>
  </si>
  <si>
    <t>Пн: c 10:00-20:00, Вт: c 10:00-20:00, Ср: c 10:00-20:00, Чт: c 10:00-20:00, Пт: c 10:00-20:00, Сб: c 10:00-19:00, Вс: c 10:00-19:00</t>
  </si>
  <si>
    <t>Наличный расчёт</t>
  </si>
  <si>
    <t>Предметы интерьера / экстерьера, Строительные материалы / конструкции</t>
  </si>
  <si>
    <t>Наличный расчёт, Оплата через банк, Оплата эл. кошельком</t>
  </si>
  <si>
    <t>Входные двери</t>
  </si>
  <si>
    <t>Пн: c 08:00-20:00, Вт: c 08:00-20:00, Ср: c 08:00-20:00, Чт: c 08:00-20:00, Пт: c 08:00-20:00, Сб: c 08:00-20:00, Вс: выходной</t>
  </si>
  <si>
    <t>Изготовление витражей / мозаики, Стекло / Зеркала</t>
  </si>
  <si>
    <t>Строительные / монтажные работы, Строительные материалы / конструкции, Электротехника</t>
  </si>
  <si>
    <t>Пн: c 09:00-13:00, Вт: c 09:00-13:00, Ср: c 09:00-13:00, Чт: c 09:00-13:00, Пт: c 09:00-13:00, Сб: c 09:00-13:00, Вс: выходной</t>
  </si>
  <si>
    <t>Отделочные материалы, Предметы интерьера / экстерьера, Строительные материалы / конструкции</t>
  </si>
  <si>
    <t>Ежедневно с 08:00 до 18:00</t>
  </si>
  <si>
    <t>Сухие строительные смеси</t>
  </si>
  <si>
    <t>Изготовление мебели под заказ, Корпусная мебель, Мебель для кухни, Межкомнатные двери</t>
  </si>
  <si>
    <t>Отделочные материалы, Спецмагазины, Строительные / монтажные работы, Строительные материалы / конструкции</t>
  </si>
  <si>
    <t>Пн: c 09:00-18:00, Вт: c 09:00-18:00, Ср: c 09:00-18:00, Чт: c 09:00-18:00, Пт: c 09:00-18:00, Сб: c 09:00-16:00, Вс: выходной</t>
  </si>
  <si>
    <t>Межкомнатные двери</t>
  </si>
  <si>
    <t>Пн: c 10:00-19:00, Вт: c 10:00-19:00, Ср: c 10:00-19:00, Чт: c 10:00-19:00, Пт: c 10:00-19:00, Сб: c 11:00-17:00, Вс: выходной</t>
  </si>
  <si>
    <t>Пн: c 08:00-17:30, Вт: c 08:00-17:30, Ср: c 08:00-17:30, Чт: c 08:00-17:30, Пт: c 08:00-17:30, Сб: c 08:00-12:00, Вс: выходной</t>
  </si>
  <si>
    <t>Пн: c 09:00-17:00, Вт: c 09:00-17:00, Ср: c 09:00-17:00, Чт: c 09:00-17:00, Пт: c 09:00-17:00, Сб: c 10:00-15:00, Вс: выходной</t>
  </si>
  <si>
    <t>Металлы, Отделочные материалы, Строительные / монтажные работы, Строительные материалы / конструкции</t>
  </si>
  <si>
    <t>Заборы / Ограждения, Кровельные материалы, Сэндвич-панели, Теплоизоляционные материалы, Фасадные материалы / конструкции</t>
  </si>
  <si>
    <t>Издательское дело / Полиграфия, Отделочные материалы</t>
  </si>
  <si>
    <t>Пн: c 09:00-19:00, Вт: c 09:00-19:00, Ср: c 09:00-19:00, Чт: c 09:00-19:00, Пт: c 09:00-19:00, Сб: c 09:00-18:00, Вс: c 09:00-18:00</t>
  </si>
  <si>
    <t>Крепёжные изделия</t>
  </si>
  <si>
    <t>Жалюзи, Натяжные потолки</t>
  </si>
  <si>
    <t>Пн: c 09:00-12:00, Вт: c 09:00-12:00, Ср: c 09:00-12:00, Чт: c 09:00-12:00, Пт: c 09:00-12:00, Сб: c 09:00-12:00, Вс: выходной</t>
  </si>
  <si>
    <t>Отделочные материалы, Строительство зданий / сооружений</t>
  </si>
  <si>
    <t>Пн: c 09:00-19:00, Вт: c 09:00-19:00, Ср: c 09:00-19:00, Чт: c 09:00-19:00, Пт: c 09:00-19:00, Сб: c 09:00-15:00, Вс: выходной</t>
  </si>
  <si>
    <t>Отделочные материалы, Строительные / монтажные работы, Строительство зданий / сооружений</t>
  </si>
  <si>
    <t>Отделочные материалы, Строительные материалы / конструкции, Строительство зданий / сооружений</t>
  </si>
  <si>
    <t>Пиломатериалы / Лесоматериалы, Погонажные изделия, Строительство бань / саун, Строительство дач / коттеджей</t>
  </si>
  <si>
    <t>Пн: c 09:00-19:00, Вт: c 09:00-19:00, Ср: c 09:00-19:00, Чт: c 09:00-19:00, Пт: c 09:00-19:00, Сб: c 10:00-18:00, Вс: выходной</t>
  </si>
  <si>
    <t>Пн: c 10:00-19:00, Вт: c 10:00-19:00, Ср: c 10:00-19:00, Чт: c 10:00-19:00, Пт: c 10:00-19:00, Сб: c 10:00-15:00, Вс: выходной</t>
  </si>
  <si>
    <t>Предметы интерьера / экстерьера, Строительные / монтажные работы, Строительные материалы / конструкции</t>
  </si>
  <si>
    <t>Отделочные материалы, Строительные материалы / конструкции, Текстиль</t>
  </si>
  <si>
    <t>Натяжные потолки, Окна, Остекление / отделка балконов и лоджий, Ремонт окон</t>
  </si>
  <si>
    <t>Аудио / Видео / Бытовая техника, Инструмент, Отделочные материалы, Садово-хозяйственные товары, Сантехническое оборудование, Строительные материалы / конструкции</t>
  </si>
  <si>
    <t>Металлоизделия, Металлоконструкции для строительства зданий / сооружений, Металлообработка</t>
  </si>
  <si>
    <t>Пн: c 09:00-13:00, Вт: c 09:00-13:00, Ср: c 09:00-13:00, Чт: c 09:00-13:00, Пт: c 09:00-13:00, Сб: выходной, Вс: выходной. по предварительной записи: пн-пт</t>
  </si>
  <si>
    <t>Входные двери, Окна, Остекление / отделка балконов и лоджий, Светопрозрачные конструкции</t>
  </si>
  <si>
    <t>Горизонт, компания</t>
  </si>
  <si>
    <t>Металлы, Отделочные материалы, Садово-хозяйственные товары, Строительные материалы / конструкции</t>
  </si>
  <si>
    <t>Наличный расчёт, Перевод с карты</t>
  </si>
  <si>
    <t>Элкон, торгово-производственная компания</t>
  </si>
  <si>
    <t>8‒800‒333‒51‒44</t>
  </si>
  <si>
    <t>https://facebook.com/1873297732908364</t>
  </si>
  <si>
    <t>https://instagram.com/elcon.retail</t>
  </si>
  <si>
    <t>https://vk.com/elcon_ru</t>
  </si>
  <si>
    <t>Автотранспорт, Строительные / монтажные работы, Строительные материалы / конструкции</t>
  </si>
  <si>
    <t>Изготовление мебели под заказ, Интерьерные лестницы / Ограждения, Корпусная мебель, Мебель для кухни, Межкомнатные двери</t>
  </si>
  <si>
    <t>Пн: c 08:30-17:00, Вт: c 08:30-17:00, Ср: c 08:30-17:00, Чт: c 08:30-17:00, Пт: c 08:30-17:00, Сб: c 09:00-14:00, Вс: выходной</t>
  </si>
  <si>
    <t>Строительные материалы / конструкции, Химия / Вторсырьё</t>
  </si>
  <si>
    <t>Пн: c 09:00-19:00, Вт: c 09:00-19:00, Ср: c 09:00-19:00, Чт: c 09:00-19:00, Пт: c 09:00-19:00, Сб: c 09:00-17:00, Вс: c 09:00-17:00</t>
  </si>
  <si>
    <t>Отделочные материалы, Строительные материалы / конструкции, Химия / Вторсырьё</t>
  </si>
  <si>
    <t>Деревообработка, Погонажные изделия</t>
  </si>
  <si>
    <t>Автоматические ворота / шлагбаумы, Входные двери, Окна, Рольставни</t>
  </si>
  <si>
    <t>Пн: c 09:00-18:00, Вт: c 09:00-18:00, Ср: c 09:00-18:00, Чт: c 09:00-18:00, Пт: c 09:00-18:00, Сб: c 09:00-17:00, Вс: c 09:00-15:00</t>
  </si>
  <si>
    <t>Керамическая плитка / Кафель, Облицовочный камень</t>
  </si>
  <si>
    <t>Советский район</t>
  </si>
  <si>
    <t>с. Троицкое</t>
  </si>
  <si>
    <t>Амурская область</t>
  </si>
  <si>
    <t>Белогорск городской округ</t>
  </si>
  <si>
    <t>Белогорск</t>
  </si>
  <si>
    <t>СтройЛэнд, торгово-монтажная компания</t>
  </si>
  <si>
    <t>улица Кирова, 170</t>
  </si>
  <si>
    <t>7‒968‒246‒29‒46</t>
  </si>
  <si>
    <t>info@stroyland1.ru</t>
  </si>
  <si>
    <t>http://nadomne.ru/blagokuhni, http://nadomne.ru/stroyland, http://xn--80aacfejeacvvhedwclhahl2def0qlb2h.xn--p1ai</t>
  </si>
  <si>
    <t>Климатическое оборудование, Мебель, Отделочные материалы</t>
  </si>
  <si>
    <t>Детская мебель, Изготовление мебели под заказ, Кондиционеры, Корпусная мебель, Мебель для кухни, Мебель для предприятий общественного питания, Мебель для учебных и дошкольных учреждений, Натяжные потолки, Офисная мебель</t>
  </si>
  <si>
    <t>Пн: c 09:00-13:00, Вт: c 09:00-13:00, Ср: c 09:00-13:00, Чт: c 09:00-13:00, Пт: c 09:00-13:00, Сб: c 10:00-13:00, Вс: c 11:00-13:00</t>
  </si>
  <si>
    <t>79145502862, 79682462946</t>
  </si>
  <si>
    <t>https://instagram.com/mebel_stroyland</t>
  </si>
  <si>
    <t>Жалюзи, Окна, Остекление / отделка балконов и лоджий</t>
  </si>
  <si>
    <t>Пн: c 08:00-12:00, Вт: c 08:00-12:00, Ср: c 08:00-12:00, Чт: c 08:00-12:00, Пт: c 08:00-12:00, Сб: c 08:00-13:00, Вс: выходной</t>
  </si>
  <si>
    <t>Пн: c 09:00-13:00, Вт: c 09:00-13:00, Ср: c 09:00-13:00, Чт: c 09:00-13:00, Пт: c 09:00-13:00, Сб: c 10:00-13:00, Вс: выходной</t>
  </si>
  <si>
    <t>Мебель, Отделочные материалы, Сантехническое оборудование, Электротехника</t>
  </si>
  <si>
    <t>Автоматические ворота / шлагбаумы, Жалюзи, Рольставни</t>
  </si>
  <si>
    <t>Межкомнатные двери, Напольные покрытия / Комплектующие</t>
  </si>
  <si>
    <t>Светопрозрачные конструкции, Стекло / Зеркала</t>
  </si>
  <si>
    <t>Архангельская область</t>
  </si>
  <si>
    <t>Архангельск городской округ</t>
  </si>
  <si>
    <t>Архангельск</t>
  </si>
  <si>
    <t>Декор Буржуа, дизайн-студия</t>
  </si>
  <si>
    <t>Гайдара, 55</t>
  </si>
  <si>
    <t>7 (8182) 65‒06‒36</t>
  </si>
  <si>
    <t>7‒905‒873‒56‒73</t>
  </si>
  <si>
    <t>deko1@atnet.ru, info@decorburgua.ru</t>
  </si>
  <si>
    <t>http://decorburgua.ru</t>
  </si>
  <si>
    <t>Архитектура / Проектирование / Дизайн, Отделочные материалы, Строительные / монтажные работы, Текстиль, Электротехника</t>
  </si>
  <si>
    <t>Декоративные отделочные элементы и материалы, Дизайн интерьеров, Портьерные ткани / Шторы, Ремонт / отделка помещений, Светотехника</t>
  </si>
  <si>
    <t>Пн: c 12:00-18:00, Вт: c 12:00-18:00, Ср: c 12:00-18:00, Чт: c 12:00-18:00, Пт: c 12:00-17:00, Сб: выходной, Вс: выходной</t>
  </si>
  <si>
    <t>https://facebook.com/decorburgzua</t>
  </si>
  <si>
    <t>https://instagram.com/decorburgua</t>
  </si>
  <si>
    <t>https://vk.com/decorburgua</t>
  </si>
  <si>
    <t>Пн: c 10:00-19:00, Вт: c 10:00-19:00, Ср: c 10:00-19:00, Чт: c 10:00-19:00, Пт: c 10:00-19:00, Сб: c 10:00-19:00, Вс: c 11:00-17:00</t>
  </si>
  <si>
    <t>Пн: c 10:00-13:00, Вт: c 10:00-13:00, Ср: c 10:00-13:00, Чт: c 10:00-13:00, Пт: c 10:00-13:00, Сб: c 11:00-14:00, Вс: выходной</t>
  </si>
  <si>
    <t>Астраханская область</t>
  </si>
  <si>
    <t>Астрахань городской округ</t>
  </si>
  <si>
    <t>Астрахань</t>
  </si>
  <si>
    <t>Стиль &amp; Камень, торгово-производственная фирма</t>
  </si>
  <si>
    <t>Николая Островского, 148а/1</t>
  </si>
  <si>
    <t>7‒908‒619‒97‒17, 7‒927‒569‒75‒25</t>
  </si>
  <si>
    <t>style-stone@inbox.ru</t>
  </si>
  <si>
    <t>http://www.plitka-popov.ru</t>
  </si>
  <si>
    <t>Облицовочный камень, Тротуарная плитка, Фасадные материалы / конструкции</t>
  </si>
  <si>
    <t>http://torex.ru</t>
  </si>
  <si>
    <t>Архитектура / Проектирование / Дизайн, Строительные материалы / конструкции</t>
  </si>
  <si>
    <t>Пн: c 08:00-17:00, Вт: c 08:00-17:00, Ср: c 08:00-17:00, Чт: c 08:00-17:00, Пт: c 08:00-17:00, Сб: c 08:00-16:00, Вс: c 08:00-15:00</t>
  </si>
  <si>
    <t>Белгородская область</t>
  </si>
  <si>
    <t>Алексеевский район</t>
  </si>
  <si>
    <t>Белгород городской округ</t>
  </si>
  <si>
    <t>Белгород</t>
  </si>
  <si>
    <t>Белгородстройдеталь, производственная компания</t>
  </si>
  <si>
    <t>Управа №14 'Мичуринская'</t>
  </si>
  <si>
    <t>Мичурина, 104</t>
  </si>
  <si>
    <t>7 (4722) 26‒33‒57, 7 (4722) 26‒34‒38, 7 (4722) 26‒35‒45</t>
  </si>
  <si>
    <t>market@bsdbel.ru, sekretar-bsd@rambler.ru</t>
  </si>
  <si>
    <t>http://www.bsdbel.ru</t>
  </si>
  <si>
    <t>Железнодорожный транспорт, Строительные материалы / конструкции</t>
  </si>
  <si>
    <t>Автоматические ворота / шлагбаумы, Входные двери, Жалюзи, Окна, Рольставни</t>
  </si>
  <si>
    <t>Кирпич, Лакокрасочные материалы, Строительные материалы, Сухие строительные смеси, Теплоизоляционные материалы</t>
  </si>
  <si>
    <t>Пн: c 08:00-18:00, Вт: c 08:00-18:00, Ср: c 08:00-18:00, Чт: c 08:00-18:00, Пт: c 08:00-18:00, Сб: c 08:00-15:00, Вс: c 08:00-15:00</t>
  </si>
  <si>
    <t>Брянская область</t>
  </si>
  <si>
    <t>Vitrium, студия стекла</t>
  </si>
  <si>
    <t>Брянск городской округ</t>
  </si>
  <si>
    <t>Брянск</t>
  </si>
  <si>
    <t>Речная, 97а</t>
  </si>
  <si>
    <t>7‒963‒213‒73‒76</t>
  </si>
  <si>
    <t>vitrium@inbox.ru</t>
  </si>
  <si>
    <t>http://vitrium.studio</t>
  </si>
  <si>
    <t>+79632137376, 79632137376</t>
  </si>
  <si>
    <t>79632137376, viber://contact/?number=79632137376</t>
  </si>
  <si>
    <t>https://instagram.com/vitrium.studio</t>
  </si>
  <si>
    <t>https://vk.com/vitrium</t>
  </si>
  <si>
    <t>Отделочные материалы, Тара / Упаковка</t>
  </si>
  <si>
    <t>http://www.zavod-gbk.ru</t>
  </si>
  <si>
    <t>Владимирская область</t>
  </si>
  <si>
    <t>Александровский район</t>
  </si>
  <si>
    <t>Александров</t>
  </si>
  <si>
    <t>Кенгуру, магазин товаров для дома, ремонта и сада</t>
  </si>
  <si>
    <t>8‒800‒100‒33‒12</t>
  </si>
  <si>
    <t>http://kenguru.ru</t>
  </si>
  <si>
    <t>Отделочные материалы, Предметы интерьера / экстерьера, Садово-хозяйственные товары, Строительные материалы / конструкции, Электротехника</t>
  </si>
  <si>
    <t>Гипсокартон / Комплектующие, Карнизы, Крепёжные изделия, Кровельные материалы, Лакокрасочные материалы, Обои, Отделочные материалы, Пиломатериалы / Лесоматериалы, Посуда, Светотехника, Стеновые панели, Строительные материалы, Сухие строительные смеси, Теплоизоляционные материалы, Хозяйственные товары</t>
  </si>
  <si>
    <t>https://facebook.com/kengurumag</t>
  </si>
  <si>
    <t>https://instagram.com/kenguru_mag</t>
  </si>
  <si>
    <t>https://vk.com/kengurumag</t>
  </si>
  <si>
    <t>https://ok.ru/kengurumag</t>
  </si>
  <si>
    <t>РСК, строительная компания</t>
  </si>
  <si>
    <t>Советский переулок, 33</t>
  </si>
  <si>
    <t>7‒920‒916‒01‒60</t>
  </si>
  <si>
    <t>pck33@yandex.ru</t>
  </si>
  <si>
    <t>http://www.xn--33-1lcxf.xn--p1ai</t>
  </si>
  <si>
    <t>Окна, Строительство дач / коттеджей</t>
  </si>
  <si>
    <t>https://facebook.com/33AlexRSK</t>
  </si>
  <si>
    <t>https://twitter.com/33alexpck</t>
  </si>
  <si>
    <t>Окна, Остекление / отделка балконов и лоджий, Строительство дач / коттеджей</t>
  </si>
  <si>
    <t>Стройбаза</t>
  </si>
  <si>
    <t>ВМ-Центр, производственно-торговая компания</t>
  </si>
  <si>
    <t>Волгоградская область</t>
  </si>
  <si>
    <t>Волгоград городской округ</t>
  </si>
  <si>
    <t>Волгоград</t>
  </si>
  <si>
    <t>Дзержинский район</t>
  </si>
  <si>
    <t>шоссе Авиаторов, 1</t>
  </si>
  <si>
    <t>7‒917‒840‒81‒47</t>
  </si>
  <si>
    <t>tixonov-t@yandex.ru</t>
  </si>
  <si>
    <t>Материалы для производства мебели, Мебель, Отделочные материалы, Торговое оборудование</t>
  </si>
  <si>
    <t>Декоративные отделочные элементы и материалы, Изготовление мебели под заказ, Мебель для предприятий общественного питания, Мебельные фасады, Торгово-выставочное оборудование</t>
  </si>
  <si>
    <t>Пн: c 09:00-17:00, Вт: c 09:00-17:00, Ср: c 09:00-17:00, Чт: c 09:00-17:00, Пт: c 09:00-17:00, Сб: c 09:00-14:00, Вс: выходной. по предварительному звонку: пн-сб</t>
  </si>
  <si>
    <t>Инструмент, Мебель, Отделочные материалы, Предметы интерьера / экстерьера, Садово-хозяйственные товары, Сантехническое оборудование, Строительные материалы / конструкции, Электротехника</t>
  </si>
  <si>
    <t>Вологодская область</t>
  </si>
  <si>
    <t>AkcenT, салон интерьера</t>
  </si>
  <si>
    <t>Вологда городской округ</t>
  </si>
  <si>
    <t>Вологда</t>
  </si>
  <si>
    <t>Челюскинцев, 23</t>
  </si>
  <si>
    <t>7 (8172) 50‒35‒55</t>
  </si>
  <si>
    <t>14370afcdc17429f9e418d5ffbd0334a@sentry.wixpress.com, salon@akcent-35.ru, wixofday@wix.com</t>
  </si>
  <si>
    <t>http://akcent-35.ru</t>
  </si>
  <si>
    <t>Керамическая плитка / Кафель, Мебель для ванных комнат, Напольные покрытия / Комплектующие, Сантехника / Санфаянс, Светотехника</t>
  </si>
  <si>
    <t>https://instagram.com/akcent35</t>
  </si>
  <si>
    <t>https://vk.com/akcent35</t>
  </si>
  <si>
    <t>Инструмент, Оборудование для сферы услуг, Отделочные материалы</t>
  </si>
  <si>
    <t>Инструмент, Мебель, Отделочные материалы</t>
  </si>
  <si>
    <t>Парковая улица, 5</t>
  </si>
  <si>
    <t>Воронежская область</t>
  </si>
  <si>
    <t>Верхнехавский район</t>
  </si>
  <si>
    <t>с. Углянец</t>
  </si>
  <si>
    <t>ДРЕВ ИНТЕРЬЕР</t>
  </si>
  <si>
    <t>Совхозная, 60в/2</t>
  </si>
  <si>
    <t>7‒980‒543‒58‒13</t>
  </si>
  <si>
    <t>sale@drevint.ru</t>
  </si>
  <si>
    <t>http://drevint.ru</t>
  </si>
  <si>
    <t>Входные двери, Стеновые панели</t>
  </si>
  <si>
    <t>http://www.attik.ru</t>
  </si>
  <si>
    <t>https://facebook.com/OknaAttik</t>
  </si>
  <si>
    <t>https://vk.com/attik.okna</t>
  </si>
  <si>
    <t>Пн: c 09:00-19:00, Вт: c 09:00-19:00, Ср: c 09:00-19:00, Чт: c 09:00-19:00, Пт: c 09:00-19:00, Сб: c 09:00-16:00, Вс: c 09:00-15:00</t>
  </si>
  <si>
    <t>Пн: c 09:00-20:00, Вт: c 09:00-20:00, Ср: c 09:00-20:00, Чт: c 09:00-20:00, Пт: c 09:00-20:00, Сб: c 09:00-20:00, Вс: c 10:00-18:00</t>
  </si>
  <si>
    <t>Стройиндустрия, группа компаний</t>
  </si>
  <si>
    <t>Еврейская автономная область</t>
  </si>
  <si>
    <t>Биробиджан городской округ</t>
  </si>
  <si>
    <t>Биробиджан</t>
  </si>
  <si>
    <t>9 Пятилетки, 3</t>
  </si>
  <si>
    <t>7 (4212) 51‒64‒04</t>
  </si>
  <si>
    <t>gbi.stroy@mail.ru, zavod-gbk.kadri@yandex.ru, zavod1917@mail.ru</t>
  </si>
  <si>
    <t>Столярная мастерская</t>
  </si>
  <si>
    <t>Забайкальский край</t>
  </si>
  <si>
    <t>Чита городской округ</t>
  </si>
  <si>
    <t>Чита</t>
  </si>
  <si>
    <t>Ингодинский район</t>
  </si>
  <si>
    <t>Интеро, торгово-монтажная компания</t>
  </si>
  <si>
    <t>Красноярская, 32а к2</t>
  </si>
  <si>
    <t>7 (3022) 391‒861, 7‒914‒464‒72‒41, 7‒924‒386‒73‒60</t>
  </si>
  <si>
    <t>7‒924‒386‒73‒60</t>
  </si>
  <si>
    <t>info@intero.su</t>
  </si>
  <si>
    <t>http://intero.su</t>
  </si>
  <si>
    <t>Интерьерные лестницы / Ограждения, Рольставни, Светопрозрачные конструкции, Системы перегородок, Стекло / Зеркала</t>
  </si>
  <si>
    <t>+79243867360, 79243867360</t>
  </si>
  <si>
    <t>viber://contact/?number=79243867360</t>
  </si>
  <si>
    <t>https://instagram.com/intero.company</t>
  </si>
  <si>
    <t>Архитектура / Проектирование / Дизайн, Отделочные материалы, Предметы интерьера / экстерьера, Строительные / монтажные работы, Строительные материалы / конструкции</t>
  </si>
  <si>
    <t>Ивановская область</t>
  </si>
  <si>
    <t>Иваново городской округ</t>
  </si>
  <si>
    <t>Иваново</t>
  </si>
  <si>
    <t>Gmax, производственная компания</t>
  </si>
  <si>
    <t>Павла Большевикова, 27 к3</t>
  </si>
  <si>
    <t>7 (4932) 58‒10‒25</t>
  </si>
  <si>
    <t>zakaz@gmax.ru</t>
  </si>
  <si>
    <t>http://gmax.ru</t>
  </si>
  <si>
    <t>Элит Лайн, группа компаний</t>
  </si>
  <si>
    <t>Иркутская область</t>
  </si>
  <si>
    <t>Ангарский городской округ</t>
  </si>
  <si>
    <t>Ангарск</t>
  </si>
  <si>
    <t>89-й квартал, 7</t>
  </si>
  <si>
    <t>7 (3952) 308‒308, 7 (3955) 617‒617</t>
  </si>
  <si>
    <t>angarsk-office@gcel.ru, zakaz@gcel.ru</t>
  </si>
  <si>
    <t>http://www.gcel.ru</t>
  </si>
  <si>
    <t>Окна, Остекление / отделка балконов и лоджий, Светопрозрачные конструкции, Системы перегородок, Стекло / Зеркала</t>
  </si>
  <si>
    <t>https://instagram.com/elit_line</t>
  </si>
  <si>
    <t>Центральный округ</t>
  </si>
  <si>
    <t>Промышленная, 20</t>
  </si>
  <si>
    <t>Torex, салон стальных дверей</t>
  </si>
  <si>
    <t>Заводская, 1</t>
  </si>
  <si>
    <t>Кабардино-Балкарская Республика</t>
  </si>
  <si>
    <t>Нальчик городской округ</t>
  </si>
  <si>
    <t>Нальчик</t>
  </si>
  <si>
    <t>Buona Fortuna, производственно-торговая компания</t>
  </si>
  <si>
    <t>3-й Промышленный проезд, 2</t>
  </si>
  <si>
    <t>7‒988‒728‒88‒77, 7‒988‒922‒88‒77</t>
  </si>
  <si>
    <t>info@bf07.ru</t>
  </si>
  <si>
    <t>http://bf07.ru, http://www.keramo.pro</t>
  </si>
  <si>
    <t>Ежедневно с 09:00 до 17:00. летний период: пн-вс 9:00-18:00</t>
  </si>
  <si>
    <t>https://instagram.com/buona_fortuna</t>
  </si>
  <si>
    <t>ГЕРСАН-Р, производственно-торговая компания</t>
  </si>
  <si>
    <t>Калининградская область</t>
  </si>
  <si>
    <t>Багратионовский городской округ</t>
  </si>
  <si>
    <t>пос. Раздольное</t>
  </si>
  <si>
    <t>Папенбургская, 2</t>
  </si>
  <si>
    <t>7 (4012) 31‒03‒02, 7 (4012) 31‒03‒11</t>
  </si>
  <si>
    <t>alex@tdgersan.ru, dmitriy@gersanr.ru, gersan-r@gersanr.ru, victor@gersan.com.tr</t>
  </si>
  <si>
    <t>http://www.gersan-r.com</t>
  </si>
  <si>
    <t>Звукоизоляционные материалы, Кровельные материалы, Металлоконструкции для строительства зданий / сооружений, Сварочные работы, Строительные материалы, Фасадные материалы / конструкции, Электротехническая продукция</t>
  </si>
  <si>
    <t>https://facebook.com/gersanelektrik</t>
  </si>
  <si>
    <t>Промышленная улица, 4</t>
  </si>
  <si>
    <t>Пн: c 08:30-18:00, Вт: c 08:30-18:00, Ср: c 08:30-18:00, Чт: c 08:30-18:00, Пт: c 08:30-18:00, Сб: c 10:00-14:00, Вс: выходной</t>
  </si>
  <si>
    <t>Советская улица, 18</t>
  </si>
  <si>
    <t>Воротынский кирпич, производственная компания</t>
  </si>
  <si>
    <t>Калужская область</t>
  </si>
  <si>
    <t>Бабынинский район</t>
  </si>
  <si>
    <t>пос. Воротынск</t>
  </si>
  <si>
    <t>7 (4842) 58‒22‒71, 7 (4842) 582‒582, 8‒800‒250‒85‒82</t>
  </si>
  <si>
    <t>kirpich@vspk.ru, kirpich1@vspk.ru</t>
  </si>
  <si>
    <t>http://v-kirpich.ru</t>
  </si>
  <si>
    <t>https://facebook.com/vorotynskiykirpich</t>
  </si>
  <si>
    <t>https://instagram.com/vorotynskiikirpich</t>
  </si>
  <si>
    <t>https://vk.com/vorotynskiikirpich</t>
  </si>
  <si>
    <t>Московская область</t>
  </si>
  <si>
    <t>Киров</t>
  </si>
  <si>
    <t>улица Льва Толстого, 37</t>
  </si>
  <si>
    <t>Камчатский край</t>
  </si>
  <si>
    <t>Елизовский район</t>
  </si>
  <si>
    <t>Елизово</t>
  </si>
  <si>
    <t>СтройКредит, торговый дом</t>
  </si>
  <si>
    <t>Вилюйская, 18</t>
  </si>
  <si>
    <t>7 (4152) 44‒33‒66</t>
  </si>
  <si>
    <t>info@sk-kum.ru, mel@sk-kum.ru</t>
  </si>
  <si>
    <t>http://sk-kum.ru</t>
  </si>
  <si>
    <t>Гидроизоляционные материалы, ДСП / ДВП / Фанера, Замки / Скобяные изделия, Кабель / Провод, Кованые изделия, Кровельные материалы, Лакокрасочные материалы, Малярный инструмент, Обои, Оргстекло / Поликарбонат, Отделочные материалы, Пиломатериалы / Лесоматериалы, Посуда, Садово-парковая мебель / Аксессуары, Сантехника / Санфаянс, Светотехника, Строительные материалы, Сухие строительные смеси, Теплицы</t>
  </si>
  <si>
    <t>https://instagram.com/stroycredit_41</t>
  </si>
  <si>
    <t>МПК, производственная компания</t>
  </si>
  <si>
    <t>Карачаево-Черкесская Республика</t>
  </si>
  <si>
    <t>Абазинский район</t>
  </si>
  <si>
    <t>аул Псыж</t>
  </si>
  <si>
    <t>7‒909‒499‒51‒15</t>
  </si>
  <si>
    <t>aps06@mail.ru</t>
  </si>
  <si>
    <t>Интерьерные лестницы / Ограждения, Натяжные потолки, Окна, Ремонт / отделка помещений</t>
  </si>
  <si>
    <t>Кемеровская область — Кузбасс</t>
  </si>
  <si>
    <t>Беловский городской округ</t>
  </si>
  <si>
    <t>Белово</t>
  </si>
  <si>
    <t>АлАн-Эко, торгово-сервисная компания</t>
  </si>
  <si>
    <t>Советская, 8/4</t>
  </si>
  <si>
    <t>7‒923‒504‒66‒17, 7‒923‒600‒26‒67</t>
  </si>
  <si>
    <t>alankomfort@rambler.ru</t>
  </si>
  <si>
    <t>http://uyutniysad.ru</t>
  </si>
  <si>
    <t>Автоматические ворота / шлагбаумы, Жалюзи, Ландшафтная архитектура, Окна, Остекление / отделка балконов и лоджий</t>
  </si>
  <si>
    <t>Изделия из камня для помещений, Интерьерные лестницы / Ограждения, Мебель для кухни, Облицовочный камень, Печи / Камины</t>
  </si>
  <si>
    <t>Ленина, 49</t>
  </si>
  <si>
    <t>Кировская область</t>
  </si>
  <si>
    <t>1000 и 1 дверь, федеральная сеть входных и межкомнатных дверей</t>
  </si>
  <si>
    <t>Киров городской округ</t>
  </si>
  <si>
    <t>Труда, 71</t>
  </si>
  <si>
    <t>7 (8332) 210‒805</t>
  </si>
  <si>
    <t>1000i1dver@mail.ru</t>
  </si>
  <si>
    <t>http://xn--10001-lwenjx8fsg.xn--p1ai</t>
  </si>
  <si>
    <t>https://instagram.com/kristina_dveri</t>
  </si>
  <si>
    <t>https://vk.com/dveri1001</t>
  </si>
  <si>
    <t>Пн: c 07:30-11:30, Вт: c 07:30-11:30, Ср: c 07:30-11:30, Чт: c 07:30-11:30, Пт: c 07:30-11:30, Сб: выходной, Вс: выходной</t>
  </si>
  <si>
    <t>Костромская область</t>
  </si>
  <si>
    <t>Металл Альянс, компания</t>
  </si>
  <si>
    <t>Волгореченск городской округ</t>
  </si>
  <si>
    <t>Волгореченск</t>
  </si>
  <si>
    <t>улица Промышленная, 9</t>
  </si>
  <si>
    <t>7‒903‒898‒26‒14, 7‒963‒151‒51‒51</t>
  </si>
  <si>
    <t>44artem@rambler.ru</t>
  </si>
  <si>
    <t>Металлоизделия, Оргстекло / Поликарбонат, Теплицы, Фасадные материалы / конструкции, Чёрный металлопрокат</t>
  </si>
  <si>
    <t>https://vk.com/club157967440</t>
  </si>
  <si>
    <t>https://ok.ru/profile/575889189830</t>
  </si>
  <si>
    <t>Мебельная фабрика, ИП Демидов А.И.</t>
  </si>
  <si>
    <t>Краснодарский край</t>
  </si>
  <si>
    <t>Абинский район</t>
  </si>
  <si>
    <t>Абинск</t>
  </si>
  <si>
    <t>Мира, 213а</t>
  </si>
  <si>
    <t>7 (86150) 4‒16‒24, 7 (86150) 4‒40‒49</t>
  </si>
  <si>
    <t>demidov.salon.krd@gmail.com, demidov.salon.msk@gmail.com, demidov.salon.spb@gmail.com, mebel.demidov@gmail.com</t>
  </si>
  <si>
    <t>http://demidov-mebel.com</t>
  </si>
  <si>
    <t>https://facebook.com/129897670414505</t>
  </si>
  <si>
    <t>https://instagram.com/demidov.mebel</t>
  </si>
  <si>
    <t>Жалюзи, Межкомнатные двери, Окна</t>
  </si>
  <si>
    <t>Бетон / Раствор, Спецтехника / Вспомогательные устройства, Строительство / ремонт дорог</t>
  </si>
  <si>
    <t>Промышленная химия / Химическое сырьё, Сухие строительные смеси</t>
  </si>
  <si>
    <t>Пн: c 09:00-19:00, Вт: c 09:00-19:00, Ср: c 09:00-19:00, Чт: c 09:00-19:00, Пт: выходной, Сб: c 09:00-19:00, Вс: c 09:00-19:00</t>
  </si>
  <si>
    <t>Комсомольская улица, 20</t>
  </si>
  <si>
    <t>Ковры, Напольные покрытия / Комплектующие, Резиновые покрытия / Комплектующие</t>
  </si>
  <si>
    <t>Пригородная, 6</t>
  </si>
  <si>
    <t>Красноярский край</t>
  </si>
  <si>
    <t>Ачинск городской округ</t>
  </si>
  <si>
    <t>Ачинск</t>
  </si>
  <si>
    <t>AURA, торгово-монтажная компания</t>
  </si>
  <si>
    <t>Юго-Восточный микрорайон, 65</t>
  </si>
  <si>
    <t>7‒923‒344‒48‒88, 7‒999‒313‒23‒33</t>
  </si>
  <si>
    <t>aura-achinsk@yandex.ru</t>
  </si>
  <si>
    <t>http://24aura.ru</t>
  </si>
  <si>
    <t>+79233444888, +79993132333</t>
  </si>
  <si>
    <t>viber://contact/?number=79233444888, viber://contact/?number=79993132333</t>
  </si>
  <si>
    <t>https://instagram.com/potolki_aura_achinsk</t>
  </si>
  <si>
    <t>https://vk.com/aura9233444888</t>
  </si>
  <si>
    <t>Советская, 184</t>
  </si>
  <si>
    <t>Курганская область</t>
  </si>
  <si>
    <t>ДЭКА, торгово-производственная компания</t>
  </si>
  <si>
    <t>Кетовский район</t>
  </si>
  <si>
    <t>с. Кетово</t>
  </si>
  <si>
    <t>Боровая, 2/1</t>
  </si>
  <si>
    <t>7‒908‒834‒19‒14, 7‒932‒312‒80‒86</t>
  </si>
  <si>
    <t>deka-deka@inbox.ru</t>
  </si>
  <si>
    <t>http://deka45.ru</t>
  </si>
  <si>
    <t>Деревообработка, Пиломатериалы / Лесоматериалы, Погонажные изделия, Товары для бань / саун</t>
  </si>
  <si>
    <t>Курская область</t>
  </si>
  <si>
    <t>Курск городской округ</t>
  </si>
  <si>
    <t>Курск</t>
  </si>
  <si>
    <t>АлюмСтрой, торгово-производственная компания</t>
  </si>
  <si>
    <t>Карла Маркса, 14а</t>
  </si>
  <si>
    <t>7 (4712) 58‒51‒66, 7 (4712) 58‒51‒67</t>
  </si>
  <si>
    <t>7‒920‒732‒12‒01</t>
  </si>
  <si>
    <t>alumstroi-kursk@yandex.ru</t>
  </si>
  <si>
    <t>http://www.alumstroi.com</t>
  </si>
  <si>
    <t>Автоматические ворота / шлагбаумы, Металлоконструкции для строительства зданий / сооружений, Остекление / отделка балконов и лоджий, Полимерная порошковая окраска, Рольставни</t>
  </si>
  <si>
    <t>Ленинградская область</t>
  </si>
  <si>
    <t>Всеволожский муниципальный район</t>
  </si>
  <si>
    <t>Бистил, производственная компания</t>
  </si>
  <si>
    <t>городской пос. Рахья</t>
  </si>
  <si>
    <t>Гладкинская, 19Б</t>
  </si>
  <si>
    <t>7 (812) 309‒35‒39</t>
  </si>
  <si>
    <t>7‒953‒140‒43‒65</t>
  </si>
  <si>
    <t>info@besteel.ru, sales@besteel.ru</t>
  </si>
  <si>
    <t>http://www.besteel.ru</t>
  </si>
  <si>
    <t>Пн: c 09:00-19:30, Вт: c 09:00-19:30, Ср: c 09:00-19:30, Чт: c 09:00-19:30, Пт: c 09:00-19:30, Сб: выходной, Вс: выходной</t>
  </si>
  <si>
    <t>Санкт-Петербург</t>
  </si>
  <si>
    <t>Промзона Янино, 1</t>
  </si>
  <si>
    <t>ЛИДЕР Пром, торгово-производственная компания</t>
  </si>
  <si>
    <t>7 (812) 242‒72‒00</t>
  </si>
  <si>
    <t>sales@liderprom.spb.ru</t>
  </si>
  <si>
    <t>http://liderprom.spb.ru</t>
  </si>
  <si>
    <t>Ежедневно с 11:00 до 19:00. по предварительной записи: пн-вс</t>
  </si>
  <si>
    <t>Пн: c 09:00-13:00, Вт: c 09:00-13:00, Ср: c 09:00-13:00, Чт: c 09:00-13:00, Пт: c 09:00-17:00, Сб: выходной, Вс: выходной</t>
  </si>
  <si>
    <t>Инструмент, Металлы, Отделочные материалы, Промышленное оборудование, Сантехническое оборудование, Строительное оборудование и техника, Строительные материалы / конструкции, Электротехника</t>
  </si>
  <si>
    <t>Липецкая область</t>
  </si>
  <si>
    <t>Грязинский район</t>
  </si>
  <si>
    <t>ЯрСтрой, торгово-производственная компания</t>
  </si>
  <si>
    <t>с. Ярлуково</t>
  </si>
  <si>
    <t>60 лет СССР, 50</t>
  </si>
  <si>
    <t>7 (4742) 24‒04‒68</t>
  </si>
  <si>
    <t>7‒903‒643‒71‒05, 7‒903‒643‒86‒71</t>
  </si>
  <si>
    <t>beton@yarstroy48.ru, yarstroy48@mail.ru</t>
  </si>
  <si>
    <t>http://yarstroy48.ru</t>
  </si>
  <si>
    <t>Бетон / Раствор, Железобетонные изделия, Изделия из стеклопластика, Материалы для дорожного строительства, Строительные блоки, Строительные материалы, Тротуарная плитка</t>
  </si>
  <si>
    <t>79036437105, 79036438671</t>
  </si>
  <si>
    <t>https://instagram.com/yarstroy48</t>
  </si>
  <si>
    <t>Магаданская область</t>
  </si>
  <si>
    <t>Магадан городской округ</t>
  </si>
  <si>
    <t>Магадан</t>
  </si>
  <si>
    <t>ЕвроПласт, компания</t>
  </si>
  <si>
    <t>улица Кольцевая, 7</t>
  </si>
  <si>
    <t>7 (4132) 68‒49‒76</t>
  </si>
  <si>
    <t>valenta-72@mail.ru</t>
  </si>
  <si>
    <t>http://ep49.ru</t>
  </si>
  <si>
    <t>Аттик, торгово-монтажная компания</t>
  </si>
  <si>
    <t>Балашиха городской округ</t>
  </si>
  <si>
    <t>Балашиха</t>
  </si>
  <si>
    <t>Саввинское шоссе, 10</t>
  </si>
  <si>
    <t>7 (495) 223‒66‒40, 7 (495) 598‒54‒79</t>
  </si>
  <si>
    <t>7‒926‒828‒26‒87</t>
  </si>
  <si>
    <t>info@attik.ru, site@okna.attik.ru</t>
  </si>
  <si>
    <t>МеталлБУ, компания по продаже металлопроката для вторичного использования</t>
  </si>
  <si>
    <t>Москва</t>
  </si>
  <si>
    <t>МКАД 103 Километр, вл54Б ст1</t>
  </si>
  <si>
    <t>7 (495) 514‒44‒03, 7 (495) 772‒15‒50</t>
  </si>
  <si>
    <t>7‒925‒188‒01‒80, 7‒925‒514‒44‒03, 7‒926‒568‒93‒30</t>
  </si>
  <si>
    <t>info@metallbu.su, support@tiu.ru</t>
  </si>
  <si>
    <t>http://metall-bu.ru, http://metallbu.su</t>
  </si>
  <si>
    <t>Заборы / Ограждения, Лакокрасочные материалы, Металлоизделия, Металлоконструкции для строительства зданий / сооружений, Снос зданий / сооружений, Строительные материалы, Сухие строительные смеси</t>
  </si>
  <si>
    <t>79255144403, 79265689330</t>
  </si>
  <si>
    <t>http://xn--80aefdcoecjas1anui.xn--p1ai</t>
  </si>
  <si>
    <t>Барс, торговая компания</t>
  </si>
  <si>
    <t>7 (495) 741‒06‒92</t>
  </si>
  <si>
    <t>Строй Сити, магазин</t>
  </si>
  <si>
    <t>проспект Мира, 61</t>
  </si>
  <si>
    <t>Пн: c 08:00-20:00, Вт: c 08:00-20:00, Ср: c 08:00-20:00, Чт: c 08:00-20:00, Пт: c 08:00-20:00, Сб: c 10:00-15:00, Вс: c 10:00-15:00</t>
  </si>
  <si>
    <t>Лакокрасочные материалы, Садово-огородный инвентарь / техника, Строительные материалы, Сухие строительные смеси, Теплоизоляционные материалы</t>
  </si>
  <si>
    <t>Мурманская область</t>
  </si>
  <si>
    <t>Апатиты городской округ</t>
  </si>
  <si>
    <t>Апатиты</t>
  </si>
  <si>
    <t>Ре-Монт, торговый дом</t>
  </si>
  <si>
    <t>7 (81555) 2‒02‒20</t>
  </si>
  <si>
    <t>50575@mail.ru</t>
  </si>
  <si>
    <t>Мебель, Отделочные материалы, Предметы интерьера / экстерьера, Садово-хозяйственные товары, Сантехническое оборудование, Строительные материалы / конструкции, Текстиль, Электротехника</t>
  </si>
  <si>
    <t>Герметики / Клеи, Гидромассажное оборудование, Декоративные отделочные элементы и материалы, Жалюзи, Керамические изделия, Ковры, Лакокрасочные материалы, Напольные покрытия / Комплектующие, Обои, Печи / Камины, Постельные принадлежности / Текстиль для дома, Посуда, Садово-парковая мебель / Аксессуары, Сантехника / Санфаянс, Светотехника, Строительные материалы, Сухие строительные смеси, Хозяйственные товары, Электроустановочная продукция</t>
  </si>
  <si>
    <t>https://vk.com/remontmen</t>
  </si>
  <si>
    <t>Нижегородская область</t>
  </si>
  <si>
    <t>Арзамас городской округ</t>
  </si>
  <si>
    <t>Арзамас</t>
  </si>
  <si>
    <t>Арзамас-Метиз, компания по производству авиационного крепежа</t>
  </si>
  <si>
    <t>Казанская, 4</t>
  </si>
  <si>
    <t>7 (83147) 9‒54‒30</t>
  </si>
  <si>
    <t>metiz-arzamas@yandex.ru</t>
  </si>
  <si>
    <t>http://rosmetiz.com</t>
  </si>
  <si>
    <t>Карьерная, 1а</t>
  </si>
  <si>
    <t>Новгородская область</t>
  </si>
  <si>
    <t>Великий Новгород городской округ</t>
  </si>
  <si>
    <t>Великий Новгород</t>
  </si>
  <si>
    <t>Адепт-Лес, торгово-строительная компания</t>
  </si>
  <si>
    <t>Нехинская, 57г</t>
  </si>
  <si>
    <t>7 (8162) 67‒52‒53, 7 (8162) 909‒400</t>
  </si>
  <si>
    <t>basewood53@gmail.com, info@adeptles.ru</t>
  </si>
  <si>
    <t>http://vn.adeptles.ru</t>
  </si>
  <si>
    <t>Пн: c 08:30-12:00, Вт: c 08:30-12:00, Ср: c 08:30-12:00, Чт: c 08:30-12:00, Пт: c 08:30-12:00, Сб: выходной, Вс: выходной. перерыв: 13:00-14:00</t>
  </si>
  <si>
    <t>Ливна, ассоциация фирм</t>
  </si>
  <si>
    <t>Новосибирская область</t>
  </si>
  <si>
    <t>Бердск городской округ</t>
  </si>
  <si>
    <t>Бердск</t>
  </si>
  <si>
    <t>7 (383) 212‒52‒95</t>
  </si>
  <si>
    <t>livna_zaw@ngs.ru</t>
  </si>
  <si>
    <t>http://livna.ru</t>
  </si>
  <si>
    <t>Герметики / Клеи, Дезинфицирующие средства, Декоративные отделочные элементы и материалы, Лакокрасочные материалы, Отделочные материалы, Сухие строительные смеси</t>
  </si>
  <si>
    <t>https://instagram.com/anton_livna</t>
  </si>
  <si>
    <t>Гидроизоляционные материалы, Оборудование для бассейнов</t>
  </si>
  <si>
    <t>Омская область</t>
  </si>
  <si>
    <t>ВЕЛКОМ, торговая компания</t>
  </si>
  <si>
    <t>Омск городской округ</t>
  </si>
  <si>
    <t>Омск</t>
  </si>
  <si>
    <t>Кировский округ</t>
  </si>
  <si>
    <t>Семиреченская, 93</t>
  </si>
  <si>
    <t>7 (3812) 55‒13‒32, 7 (3812) 55‒16‒70</t>
  </si>
  <si>
    <t>info@sibbaza.ru</t>
  </si>
  <si>
    <t>http://www.sibbaza.ru</t>
  </si>
  <si>
    <t>Автотранспорт, Аудио / Видео / Бытовая техника, Садово-хозяйственные товары, Сантехническое оборудование, Строительные материалы / конструкции</t>
  </si>
  <si>
    <t>Бытовая техника, Кровельные материалы, Сантехника / Санфаянс, Сельхозтехника / Вспомогательные устройства, Средства защиты растений / Удобрения, Строительные материалы, Сухие строительные смеси</t>
  </si>
  <si>
    <t>Ежедневно с 09:00 до 17:45</t>
  </si>
  <si>
    <t>Оренбургская область</t>
  </si>
  <si>
    <t>Оренбург городской округ</t>
  </si>
  <si>
    <t>Оренбург</t>
  </si>
  <si>
    <t>Lerusar, торговая компания</t>
  </si>
  <si>
    <t>Холмский переулок, 3</t>
  </si>
  <si>
    <t>7 (3532) 20‒71‒11, 7 (3532) 37‒34‒24, 7 (3532) 58‒71‒11, 7 (3532) 60‒71‒11</t>
  </si>
  <si>
    <t>lerusar@mail.ru</t>
  </si>
  <si>
    <t>Орловская область</t>
  </si>
  <si>
    <t>Мценск городской округ</t>
  </si>
  <si>
    <t>Мценск</t>
  </si>
  <si>
    <t>Мценский керамический завод</t>
  </si>
  <si>
    <t>Кисловского, 25</t>
  </si>
  <si>
    <t>7‒930‒063‒08‒09</t>
  </si>
  <si>
    <t>infd@txjmould.com</t>
  </si>
  <si>
    <t>https://vk.com/mkzavod</t>
  </si>
  <si>
    <t>https://twitter.com/mkzavod</t>
  </si>
  <si>
    <t>Пензенская область</t>
  </si>
  <si>
    <t>Бессоновский район</t>
  </si>
  <si>
    <t>с. Бессоновка</t>
  </si>
  <si>
    <t>проезд Сурикова 6-й, 31</t>
  </si>
  <si>
    <t>7 (8412) 25‒44‒01</t>
  </si>
  <si>
    <t>7‒908‒532‒04‒37, 7‒937‒434‒08‒04</t>
  </si>
  <si>
    <t>stolyrka09@yandex.ru</t>
  </si>
  <si>
    <t>http://www.stolyrka.ru</t>
  </si>
  <si>
    <t>Мостовик</t>
  </si>
  <si>
    <t>https://instagram.com/master.profil</t>
  </si>
  <si>
    <t>https://vk.com/samaraprofil</t>
  </si>
  <si>
    <t>Пермский край</t>
  </si>
  <si>
    <t>Березники городской округ</t>
  </si>
  <si>
    <t>Березники</t>
  </si>
  <si>
    <t>Визард</t>
  </si>
  <si>
    <t>Веры Бирюковой, 7</t>
  </si>
  <si>
    <t>7 (342) 421‒30‒21, 7 (3424) 23‒90‒03, 8‒800‒350‒20‒84</t>
  </si>
  <si>
    <t>victorgulevsky@gmail.com, wizard_ber@mail.ru</t>
  </si>
  <si>
    <t>http://wizard159.ru</t>
  </si>
  <si>
    <t>Автосервис, Охрана / Безопасность, Средства связи, Строительные материалы / конструкции</t>
  </si>
  <si>
    <t>Автоматические ворота / шлагбаумы, Системы безопасности и охраны, Системы мониторинга транспорта, Тахографы</t>
  </si>
  <si>
    <t>https://vk.com/wizard159</t>
  </si>
  <si>
    <t>Приморский край</t>
  </si>
  <si>
    <t>Восток-ИнвестСталь, универсальный поставщик металлопроката</t>
  </si>
  <si>
    <t>Артёмовский городской округ</t>
  </si>
  <si>
    <t>Артем</t>
  </si>
  <si>
    <t>Вокзальная, 114</t>
  </si>
  <si>
    <t>7 (423) 230‒22‒20, 7 (423) 244‒80‒10</t>
  </si>
  <si>
    <t>vostokinveststal@mail.ru</t>
  </si>
  <si>
    <t>http://vi-stal.ru</t>
  </si>
  <si>
    <t>Железобетонные изделия, Кирпич, Кровельные материалы, Металлоизделия, Металлоконструкции для строительства зданий / сооружений, Промышленные трубы / элементы трубопровода, Строительные блоки, Строительные материалы, Теплоизоляционные материалы, Фасадные материалы / конструкции, Чёрный металлопрокат</t>
  </si>
  <si>
    <t>https://instagram.com/vostokinveststal</t>
  </si>
  <si>
    <t>Псковская область</t>
  </si>
  <si>
    <t>Печорский район</t>
  </si>
  <si>
    <t>Печоры</t>
  </si>
  <si>
    <t>Политек Плюс, производственная фирма</t>
  </si>
  <si>
    <t>7‒911‒350‒30‒63, 7‒911‒388‒07‒27</t>
  </si>
  <si>
    <t>mail@savinov60.ru</t>
  </si>
  <si>
    <t>http://savinov60.ru</t>
  </si>
  <si>
    <t>Комплектующие для окон, Одноразовая посуда</t>
  </si>
  <si>
    <t>Республика Адыгея</t>
  </si>
  <si>
    <t>Майкоп городской округ</t>
  </si>
  <si>
    <t>Майкоп</t>
  </si>
  <si>
    <t>3 Интернационала, 165</t>
  </si>
  <si>
    <t>Майкопские двери БД, салон-магазин</t>
  </si>
  <si>
    <t>7‒928‒466‒49‒04</t>
  </si>
  <si>
    <t>info@mkpdoors.ru</t>
  </si>
  <si>
    <t>Республика Алтай</t>
  </si>
  <si>
    <t>Горно-Алтайск городской округ</t>
  </si>
  <si>
    <t>Горно-Алтайск</t>
  </si>
  <si>
    <t>проспект Коммунистический, 1/5 к1</t>
  </si>
  <si>
    <t>7 (38822) 6‒69‒34</t>
  </si>
  <si>
    <t>7‒913‒999‒96‒99</t>
  </si>
  <si>
    <t>dveri-gorny@mail.ru</t>
  </si>
  <si>
    <t>http://www.bars-04.ru</t>
  </si>
  <si>
    <t>https://instagram.com/bars_company_altay</t>
  </si>
  <si>
    <t>СтройОптТорг, рынок строительных материалов</t>
  </si>
  <si>
    <t>Республика Башкортостан</t>
  </si>
  <si>
    <t>Абзелиловский район</t>
  </si>
  <si>
    <t>д. Красная Башкирия</t>
  </si>
  <si>
    <t>Октябрьская, 12а</t>
  </si>
  <si>
    <t>7‒902‒861‒25‒42</t>
  </si>
  <si>
    <t>info@themeansar.com, sb@sot-m.ru</t>
  </si>
  <si>
    <t>http://www.sot-m.ru</t>
  </si>
  <si>
    <t>Гидроизоляционные материалы, Гипсокартон / Комплектующие, ДСП / ДВП / Фанера, Звукоизоляционные материалы, Кирпич, Крепёжные изделия, Кровельные материалы, Лакокрасочные материалы, Пиломатериалы / Лесоматериалы, Системы водоотведения, Строительные материалы, Сухие строительные смеси, Теплоизоляционные материалы, Цемент</t>
  </si>
  <si>
    <t>https://vk.com/stroyopttorg</t>
  </si>
  <si>
    <t>д. Блохино</t>
  </si>
  <si>
    <t>Республика Бурятия</t>
  </si>
  <si>
    <t>Баргузинский район</t>
  </si>
  <si>
    <t>пгт Усть-Баргузин</t>
  </si>
  <si>
    <t>Gealan grupp, завод пластиковых окон</t>
  </si>
  <si>
    <t>7 (3012) 37‒17‒71</t>
  </si>
  <si>
    <t>mr@gealan-grupp.com</t>
  </si>
  <si>
    <t>http://xn--03-6kcanm7br.xn--p1ai</t>
  </si>
  <si>
    <t>Автоматические ворота / шлагбаумы, Входные двери, Комплектующие для окон, Окна, Остекление / отделка балконов и лоджий, Ремонт / отделка помещений, Ремонт окон</t>
  </si>
  <si>
    <t>https://instagram.com/oknagealan</t>
  </si>
  <si>
    <t>https://vk.com/club75557220</t>
  </si>
  <si>
    <t>Республика Дагестан</t>
  </si>
  <si>
    <t>Буйнакск городской округ</t>
  </si>
  <si>
    <t>Буйнакск</t>
  </si>
  <si>
    <t>ТЕРМОЦЕНТР, компания</t>
  </si>
  <si>
    <t>Ханмурзаева, 21</t>
  </si>
  <si>
    <t>7‒938‒794‒65‒50, 7‒989‒467‒91‒16</t>
  </si>
  <si>
    <t>termo-m05@mail.ru</t>
  </si>
  <si>
    <t>http://termocenter-ovk.ru</t>
  </si>
  <si>
    <t>Архитектура / Проектирование / Дизайн, Жилищно-коммунальные услуги, Климатическое оборудование, Охрана / Безопасность, Промышленное оборудование, Сантехническое оборудование, Строительные / монтажные работы, Строительные материалы / конструкции, Строительство зданий / сооружений, Электротехника</t>
  </si>
  <si>
    <t>Вентиляционное / тепловое оборудование, Кондиционеры, Котельное оборудование / Котлы, Монтаж климатических систем, Монтаж охранно-пожарных систем, Насосное оборудование, Оборудование для очистки воды, Обслуживание внутренних систем отопления / водоснабжения / канализации, Обслуживание внутридомового газового оборудования, Огнезащитная обработка, Проектирование инженерных систем, Противопожарное оборудование / инвентарь, Системы безопасности и охраны, Системы отопления / водоснабжения / канализации, Строительство / обслуживание наружных систем газ</t>
  </si>
  <si>
    <t>https://instagram.com/termocenter_buinaksk, https://instagram.com/termocenter_ovk</t>
  </si>
  <si>
    <t>Республика Ингушетия</t>
  </si>
  <si>
    <t>Ing Decor, компания</t>
  </si>
  <si>
    <t>Назрань городской округ</t>
  </si>
  <si>
    <t>Назрань</t>
  </si>
  <si>
    <t>Солнечная, 20</t>
  </si>
  <si>
    <t>7‒928‒735‒90‒76, 7‒969‒811‒10‒55, 7‒988‒822‒90‒76</t>
  </si>
  <si>
    <t>par007@rambler.ru</t>
  </si>
  <si>
    <t>http://ing-decor.ru, http://nazran.alutech.ru</t>
  </si>
  <si>
    <t>79287359076, 79888229076</t>
  </si>
  <si>
    <t>https://instagram.com/ingdecor_</t>
  </si>
  <si>
    <t>Республика Калмыкия</t>
  </si>
  <si>
    <t>Элиста городской округ</t>
  </si>
  <si>
    <t>Элиста</t>
  </si>
  <si>
    <t>Губаревича, 5</t>
  </si>
  <si>
    <t>7 (84722) 3‒75‒76, 8‒800‒200‒16‒30</t>
  </si>
  <si>
    <t>7‒917‒684‒75‒76</t>
  </si>
  <si>
    <t>dostavka@okna-brig.ru</t>
  </si>
  <si>
    <t>Республика Карелия</t>
  </si>
  <si>
    <t>Петрозаводский городской округ</t>
  </si>
  <si>
    <t>Петрозаводск</t>
  </si>
  <si>
    <t>Автоключ, торговый дом</t>
  </si>
  <si>
    <t>Сулажгора</t>
  </si>
  <si>
    <t>Сулажгорская, 2а</t>
  </si>
  <si>
    <t>7‒902‒772‒69‒10</t>
  </si>
  <si>
    <t>avtokluch77@mail.ru</t>
  </si>
  <si>
    <t>http://tdsila.ru</t>
  </si>
  <si>
    <t>Клининговое оборудование / инвентарь, Крепёжные изделия, Металлорежущий инструмент, Слесарно-монтажный инструмент, Электроинструмент</t>
  </si>
  <si>
    <t>https://instagram.com/tdsila</t>
  </si>
  <si>
    <t>https://vk.com/silaptz</t>
  </si>
  <si>
    <t>Республика Коми</t>
  </si>
  <si>
    <t>Сосногорск муниципальный район</t>
  </si>
  <si>
    <t>Сосногорск</t>
  </si>
  <si>
    <t>Атлант, ремонтная компания</t>
  </si>
  <si>
    <t>Комсомольская, 2/2</t>
  </si>
  <si>
    <t>7‒912‒943‒37‒77</t>
  </si>
  <si>
    <t>atlant_manager1@mail.ru</t>
  </si>
  <si>
    <t>Республика Крым</t>
  </si>
  <si>
    <t>Евпатория городской округ</t>
  </si>
  <si>
    <t>Евпатория</t>
  </si>
  <si>
    <t>Интернациональная, 139а</t>
  </si>
  <si>
    <t>7‒978‒118‒64‒99, 7‒978‒715‒97‒51, 8‒800‒100‒45‒05</t>
  </si>
  <si>
    <t>oper03@torex.ru</t>
  </si>
  <si>
    <t>Чонаш, производственная компания</t>
  </si>
  <si>
    <t>Республика Марий Эл</t>
  </si>
  <si>
    <t>Волжск городской округ</t>
  </si>
  <si>
    <t>Волжск</t>
  </si>
  <si>
    <t>Строительная, 19</t>
  </si>
  <si>
    <t>7 (83631) 6‒02‒83, 7 (83631) 6‒02‒94, 7 (83631) 6‒35‒88</t>
  </si>
  <si>
    <t>arhipov@chonash.ru, glushkov@chonash.ru, nemcev@chonash.ru, ooo-chonah@rambler.ru, safiullin@chonash.ru</t>
  </si>
  <si>
    <t>http://chonash.ru</t>
  </si>
  <si>
    <t>Волжский район</t>
  </si>
  <si>
    <t>Республика Мордовия</t>
  </si>
  <si>
    <t>Лямбирский район</t>
  </si>
  <si>
    <t>Прораб-РМ, магазин строительных материалов</t>
  </si>
  <si>
    <t>Заречная, 98</t>
  </si>
  <si>
    <t>7‒927‒177‒35‒20, 7‒927‒195‒22‒77, 7‒964‒853‒02‒30</t>
  </si>
  <si>
    <t>stroy.temp@list.ru</t>
  </si>
  <si>
    <t>http://xn----7sbd9bgfhbd.xn--p1ai</t>
  </si>
  <si>
    <t>Асбестотехническая продукция, Железобетонные изделия, Кирпич, Крепёжные изделия, Лакокрасочные материалы, Строительные материалы, Сухие строительные смеси, Теплоизоляционные материалы, Тротуарная плитка, Цемент</t>
  </si>
  <si>
    <t>https://vk.com/id620001907</t>
  </si>
  <si>
    <t>https://ok.ru/profile/596707214374</t>
  </si>
  <si>
    <t>Республика Саха (Якутия)</t>
  </si>
  <si>
    <t>Центрстрой, магазин строительных материалов</t>
  </si>
  <si>
    <t>Мегино-Кангаласский район</t>
  </si>
  <si>
    <t>пгт Нижний Бестях</t>
  </si>
  <si>
    <t>7 (4112) 31‒88‒99, 7‒914‒266‒18‒92, 7‒984‒118‒90‒95</t>
  </si>
  <si>
    <t>7‒914‒266‒18‒92, 7‒984‒118‒90‒95</t>
  </si>
  <si>
    <t>krupina.2006@mail.ru</t>
  </si>
  <si>
    <t>http://centerstroy-ykt.ru</t>
  </si>
  <si>
    <t>Бытовая техника, Кровельные материалы, Лакокрасочные материалы, Малярный инструмент, Напольные покрытия / Комплектующие, Обои, Отделочные материалы, Сантехника / Санфаянс, Строительные материалы, Сухие строительные смеси, Укрывной материал</t>
  </si>
  <si>
    <t>+79142661892, +79841189095, 79142661892, 79841189095</t>
  </si>
  <si>
    <t>https://instagram.com/magazintsentrstroy</t>
  </si>
  <si>
    <t>Республика Северная Осетия — Алания</t>
  </si>
  <si>
    <t>Владикавказ городской округ</t>
  </si>
  <si>
    <t>Владикавказ</t>
  </si>
  <si>
    <t>Иристонский район</t>
  </si>
  <si>
    <t>Пушкинская, 67</t>
  </si>
  <si>
    <t>7 (8672) 54‒55‒05, 7 (8672) 54‒62‒78</t>
  </si>
  <si>
    <t>deltastroi1@yandex.ru</t>
  </si>
  <si>
    <t>http://strojsiti-alaniya.ru</t>
  </si>
  <si>
    <t>Кирпич, Кровельные материалы, Печи / Камины, Фасадные материалы / конструкции</t>
  </si>
  <si>
    <t>Республика Татарстан</t>
  </si>
  <si>
    <t>пгт Алексеевское</t>
  </si>
  <si>
    <t>Чистопольская улица, 3</t>
  </si>
  <si>
    <t>7 (843) 237‒22‒22, 7 (843) 412‒61‒87, 7 (84341) 2‒60‒38, 7 (84341) 2‒61‒50, 7 (84341) 2‒63‒33</t>
  </si>
  <si>
    <t>mail@mostovikrt.com</t>
  </si>
  <si>
    <t>http://betonrt.ru/, http://mostovikrt.ru</t>
  </si>
  <si>
    <t>Бетон / Раствор, Железобетонные изделия, Материалы для дорожного строительства, Промышленные трубы / элементы трубопровода</t>
  </si>
  <si>
    <t>Республика Тыва</t>
  </si>
  <si>
    <t>Кызыл городской округ</t>
  </si>
  <si>
    <t>Кызыл</t>
  </si>
  <si>
    <t>Энергострой, строительная компания</t>
  </si>
  <si>
    <t>Колхозная, 2а</t>
  </si>
  <si>
    <t>7 (39422) 4‒85‒29</t>
  </si>
  <si>
    <t>7‒929‒358‒18‒00</t>
  </si>
  <si>
    <t>energostroy-kyzyl@yandex.ru</t>
  </si>
  <si>
    <t>http://enst.pro</t>
  </si>
  <si>
    <t>Левада, торгово-производственная компания</t>
  </si>
  <si>
    <t>Республика Хакасия</t>
  </si>
  <si>
    <t>Абакан городской округ</t>
  </si>
  <si>
    <t>Абакан</t>
  </si>
  <si>
    <t>7 (3902) 21‒31‒71</t>
  </si>
  <si>
    <t>e.lubimov@rambler.ru</t>
  </si>
  <si>
    <t>http://levada19.ru</t>
  </si>
  <si>
    <t>https://instagram.com/levada_abakan</t>
  </si>
  <si>
    <t>Ростовская область</t>
  </si>
  <si>
    <t>Азов городской округ</t>
  </si>
  <si>
    <t>Азов</t>
  </si>
  <si>
    <t>DoorHan, торгово-сервисная фирма</t>
  </si>
  <si>
    <t>Мира, 19/31</t>
  </si>
  <si>
    <t>7 (86342) 5‒16‒46</t>
  </si>
  <si>
    <t>7‒906‒415‒83‒46, 7‒928‒151‒11‒04</t>
  </si>
  <si>
    <t>aturkov@inbox.ru, pilot.t@inbox.ru</t>
  </si>
  <si>
    <t>79064158346, 79281511104</t>
  </si>
  <si>
    <t>Рязанская область</t>
  </si>
  <si>
    <t>Пронский район</t>
  </si>
  <si>
    <t>Новомичуринск</t>
  </si>
  <si>
    <t>Промышленная улица, 14а</t>
  </si>
  <si>
    <t>7‒910‒500‒75‒75</t>
  </si>
  <si>
    <t>baza.novomichurinsk@mail.ru</t>
  </si>
  <si>
    <t>https://vk.com/stroy_62</t>
  </si>
  <si>
    <t>Самарская область</t>
  </si>
  <si>
    <t>ГК Мастер Профиль, официальный партнер Компания Металл Профиль, ООО</t>
  </si>
  <si>
    <t>пгт Смышляевка</t>
  </si>
  <si>
    <t>7 (846) 342‒68‒08, 8‒800‒250‒02‒18</t>
  </si>
  <si>
    <t>7‒917‒103‒88‒03</t>
  </si>
  <si>
    <t>32370@list.ru, kuvshinov2005@mail.ru, post@master-profil.ru</t>
  </si>
  <si>
    <t>http://www.master-profil.ru, http://xn----wtbk.xn--p1ai</t>
  </si>
  <si>
    <t>https://ok.ru/group/52658142380198</t>
  </si>
  <si>
    <t>Саратовская область</t>
  </si>
  <si>
    <t>ОфисМаркет</t>
  </si>
  <si>
    <t>Балаковский район</t>
  </si>
  <si>
    <t>Балаково</t>
  </si>
  <si>
    <t>Свердлова, 23</t>
  </si>
  <si>
    <t>7 (8453) 35‒82‒80</t>
  </si>
  <si>
    <t>7‒927‒052‒50‒51</t>
  </si>
  <si>
    <t>kokoreva-o@bk.ru</t>
  </si>
  <si>
    <t>Бытовые услуги, Издательское дело / Полиграфия, Инструмент, Книги / Канцелярия, Отделочные материалы, Садово-хозяйственные товары, Строительные материалы / конструкции</t>
  </si>
  <si>
    <t>Герметики / Клеи, Канцелярские товары / Учебные принадлежности, Копировальные услуги, Лакокрасочные материалы, Малярный инструмент, Офисная бумага, Садово-огородный инвентарь / техника, Строительные материалы, Сухие строительные смеси, Фотоцентры, Хозяйственные товары</t>
  </si>
  <si>
    <t>https://vk.com/ofismarketbal</t>
  </si>
  <si>
    <t>ГЕФЕСТ ГРУП, торговая компания</t>
  </si>
  <si>
    <t>Сахалинская область</t>
  </si>
  <si>
    <t>Анивский городской округ</t>
  </si>
  <si>
    <t>Новотроицкая, 12а</t>
  </si>
  <si>
    <t>7 (4242) 27‒70‒74, 7 (4242) 63‒93‒63</t>
  </si>
  <si>
    <t>7‒914‒757‒70‒74</t>
  </si>
  <si>
    <t>gefest-ccc@mail.ru</t>
  </si>
  <si>
    <t>http://www.gefest65.ru</t>
  </si>
  <si>
    <t>Свердловская область</t>
  </si>
  <si>
    <t>Алапаевск городской округ</t>
  </si>
  <si>
    <t>Алапаевск</t>
  </si>
  <si>
    <t>Транслес, производственная компания</t>
  </si>
  <si>
    <t>7 (343) 344‒81‒17</t>
  </si>
  <si>
    <t>7‒967‒639‒11‒17</t>
  </si>
  <si>
    <t>support@tiu.ru, transles96@mail.ru</t>
  </si>
  <si>
    <t>http://mcpob.tb.ru/transles96, http://transles96.blizko.ru/, http://transles96.tiu.ru</t>
  </si>
  <si>
    <t>Железнодорожное оборудование / техника, Материалы для железнодорожных путей, Пиломатериалы / Лесоматериалы, Ремонт железнодорожного оборудования / техники, Строительство / ремонт железных дорог</t>
  </si>
  <si>
    <t>Смоленская область</t>
  </si>
  <si>
    <t>Смоленск городской округ</t>
  </si>
  <si>
    <t>Смоленск</t>
  </si>
  <si>
    <t>HomeComfort, торгово-монтажная компания</t>
  </si>
  <si>
    <t>Большая Краснофлотская, 70</t>
  </si>
  <si>
    <t>7 (4812) 40‒40‒46</t>
  </si>
  <si>
    <t>arseninag@yandex.ru, potolok-67@mail.ru, potolok-smolensk@yandex.ru</t>
  </si>
  <si>
    <t>http://homecomfort.pro, http://potolki.homecomfort.pro</t>
  </si>
  <si>
    <t>Декоративные отделочные элементы и материалы, Натяжные потолки, Обои, Окна, УФ-печать</t>
  </si>
  <si>
    <t>https://vk.com/homecomfortpro</t>
  </si>
  <si>
    <t>Ставропольский край</t>
  </si>
  <si>
    <t>STAMAN, торгово-производственная компания</t>
  </si>
  <si>
    <t>Георгиевский городской округ</t>
  </si>
  <si>
    <t>Георгиевск</t>
  </si>
  <si>
    <t>улица Салогубова, 18</t>
  </si>
  <si>
    <t>7‒909‒771‒77‒12, 7‒928‒307‒00‒66</t>
  </si>
  <si>
    <t>staman.ru@yandex.ru</t>
  </si>
  <si>
    <t>http://staman-kmv.ru</t>
  </si>
  <si>
    <t>Тамбовская область</t>
  </si>
  <si>
    <t>Тамбовский пороховой завод</t>
  </si>
  <si>
    <t>Котовск городской округ</t>
  </si>
  <si>
    <t>Котовск</t>
  </si>
  <si>
    <t>проспект Труда, 23</t>
  </si>
  <si>
    <t>7 (47541) 4‒08‒00, 7 (47541) 4‒27‒59, 7 (47541) 4‒36‒33, 7 (47541) 4‒36‒77</t>
  </si>
  <si>
    <t>info@fkptpz.ru</t>
  </si>
  <si>
    <t>http://www.fkptpz.ru</t>
  </si>
  <si>
    <t>Отделочные материалы, Спортивные товары, Тара / Упаковка</t>
  </si>
  <si>
    <t>Лакокрасочные материалы, Пластиковая тара, Товары для охоты</t>
  </si>
  <si>
    <t>Технарь, интернет-магазин</t>
  </si>
  <si>
    <t>Тверская область</t>
  </si>
  <si>
    <t>Бежецкий район</t>
  </si>
  <si>
    <t>Бежецк</t>
  </si>
  <si>
    <t>7‒925‒700‒76‒29</t>
  </si>
  <si>
    <t>fracturee@gmail.com</t>
  </si>
  <si>
    <t>http://tehnarcom.ru</t>
  </si>
  <si>
    <t>Деревообрабатывающий инструмент, Корпусная мебель, Мебель для кухни, Межкомнатные двери, Мягкая мебель</t>
  </si>
  <si>
    <t>Томская область</t>
  </si>
  <si>
    <t>ЗАТО Северск городской округ</t>
  </si>
  <si>
    <t>Северск</t>
  </si>
  <si>
    <t>Регион ДСК, торгово-производственная фирма</t>
  </si>
  <si>
    <t>Первомайская улица, 4</t>
  </si>
  <si>
    <t>7 (3822) 90‒98‒02</t>
  </si>
  <si>
    <t>mail@region-dsk.ru, office@region-dsk.ru</t>
  </si>
  <si>
    <t>http://www.region-dsk.ru/?utm_source=yandex&amp;utm_medium=cpc&amp;utm_campaign=2gis&amp;utm_content=na_sait</t>
  </si>
  <si>
    <t>Мебель, Отделочные материалы, Предметы интерьера / экстерьера, Садово-хозяйственные товары, Строительные / монтажные работы, Строительные материалы / конструкции, Текстиль</t>
  </si>
  <si>
    <t>Входные двери, Жалюзи, Заборы / Ограждения, Изготовление мебели под заказ, Корпусная мебель, Натяжные потолки, Окна, Остекление / отделка балконов и лоджий, Портьерные ткани / Шторы, Ремонт окон, Теплицы</t>
  </si>
  <si>
    <t>https://instagram.com/regiondsk</t>
  </si>
  <si>
    <t>https://vk.com/regiondsk</t>
  </si>
  <si>
    <t>https://ok.ru/regiondsk</t>
  </si>
  <si>
    <t>Тульская область</t>
  </si>
  <si>
    <t>Алексин городской округ</t>
  </si>
  <si>
    <t>Алексин</t>
  </si>
  <si>
    <t>Пик индустрия, группа компаний</t>
  </si>
  <si>
    <t>480kji@pik.ru</t>
  </si>
  <si>
    <t>http://480kji.ru</t>
  </si>
  <si>
    <t>Архитектурно-строительное проектирование, Железобетонные изделия</t>
  </si>
  <si>
    <t>Тюменская область</t>
  </si>
  <si>
    <t>Заводоуковский городской округ</t>
  </si>
  <si>
    <t>Заводоуковск</t>
  </si>
  <si>
    <t>Комфорт, магазин строительно-отделочных материалов</t>
  </si>
  <si>
    <t>Октябрьская, 1г</t>
  </si>
  <si>
    <t>7 (34542) 2‒29‒03, 7 (34542) 2‒33‒16, 7 (34542) 2‒34‒63</t>
  </si>
  <si>
    <t>comfort.co@mail.ru</t>
  </si>
  <si>
    <t>Входные двери, Герметики / Клеи, Керамическая плитка / Кафель, Комплектующие для дверей, Лакокрасочные материалы, Межкомнатные двери, Напольные покрытия / Комплектующие, Обои, Оргстекло / Поликарбонат, Пиломатериалы / Лесоматериалы, Сантехника / Санфаянс, Сварочное оборудование, Сварочные материалы, Системы отопления / водоснабжения / канализации, Строительное оборудование / Вспомогательные устройства, Строительные материалы, Сухие строительные смеси, Фасадные материалы / конструкции, Электроинструмент, Элементы питания</t>
  </si>
  <si>
    <t>Удмуртская Республика</t>
  </si>
  <si>
    <t>Воткинск городской округ</t>
  </si>
  <si>
    <t>Воткинск</t>
  </si>
  <si>
    <t>СвойДом, строительная компания</t>
  </si>
  <si>
    <t>Пролетарская улица, 15</t>
  </si>
  <si>
    <t>7‒982‒996‒64‒97</t>
  </si>
  <si>
    <t>oknavotkinsk@gmail.com</t>
  </si>
  <si>
    <t>http://xn--80aesfcbqece0bi.xn--p1ai</t>
  </si>
  <si>
    <t>Ульяновская область</t>
  </si>
  <si>
    <t>Димитровград городской округ</t>
  </si>
  <si>
    <t>Димитровград</t>
  </si>
  <si>
    <t>Империя Ковров</t>
  </si>
  <si>
    <t>Баданова, 102а/1</t>
  </si>
  <si>
    <t>7 (84235) 7‒46‒68</t>
  </si>
  <si>
    <t>7‒905‒037‒91‒23</t>
  </si>
  <si>
    <t>tek-avto@mail.ru</t>
  </si>
  <si>
    <t>http://kover73.ru</t>
  </si>
  <si>
    <t>https://instagram.com/imperiiakovrov</t>
  </si>
  <si>
    <t>https://vk.com/kover73</t>
  </si>
  <si>
    <t>https://ok.ru/imperiya.kovrov</t>
  </si>
  <si>
    <t>Хабаровский край</t>
  </si>
  <si>
    <t>Амурский район</t>
  </si>
  <si>
    <t>Амурск</t>
  </si>
  <si>
    <t>ТИС, деревообрабатывающая компания</t>
  </si>
  <si>
    <t>7‒914‒179‒78‒84</t>
  </si>
  <si>
    <t>kostyaples@mail.ru, support@tiu.ru, terem-zakup@mail.ru</t>
  </si>
  <si>
    <t>http://xn--27-6kcaih3cxai.xn--p1ai</t>
  </si>
  <si>
    <t>Ханты-Мансийский автономный округ</t>
  </si>
  <si>
    <t>Когалым городской округ</t>
  </si>
  <si>
    <t>Когалым</t>
  </si>
  <si>
    <t>Доктор Аква, интернет-магазин</t>
  </si>
  <si>
    <t>7‒950‒518‒49‒74</t>
  </si>
  <si>
    <t>doctoraqua86@gmail.com</t>
  </si>
  <si>
    <t>http://doctoraqua.ru</t>
  </si>
  <si>
    <t>Челябинская область</t>
  </si>
  <si>
    <t>Агаповский район</t>
  </si>
  <si>
    <t>ЕвроСинтез, торговая компания</t>
  </si>
  <si>
    <t>пос. Желтинский</t>
  </si>
  <si>
    <t>Степная, 1а</t>
  </si>
  <si>
    <t>7 (3519) 39‒77‒57, 7 (3519) 39‒77‒67, 7 (3519) 39‒77‒87, 8‒800‒234‒41‒25</t>
  </si>
  <si>
    <t>info@evrosintez.com</t>
  </si>
  <si>
    <t>http://evrosintez.com</t>
  </si>
  <si>
    <t>Татаев, торговая компания</t>
  </si>
  <si>
    <t>Чеченская Республика</t>
  </si>
  <si>
    <t>Аргун городской округ</t>
  </si>
  <si>
    <t>с. Комсомольское</t>
  </si>
  <si>
    <t>7‒928‒896‒00‒00</t>
  </si>
  <si>
    <t>che-dass@mail.ru, info@tataev-market.ru</t>
  </si>
  <si>
    <t>http://tataev-market.ru</t>
  </si>
  <si>
    <t>Аудио / Видео / Бытовая техника, Инструмент, Мебель, Отделочные материалы, Охрана / Безопасность, Предметы интерьера / экстерьера, Садово-хозяйственные товары, Сантехническое оборудование, Строительные материалы / конструкции, Текстиль, Электротехника</t>
  </si>
  <si>
    <t>Бытовая техника, Входные двери, Декоративные отделочные элементы и материалы, Корпусная мебель, Межкомнатные двери, Мягкая мебель, Напольные покрытия / Комплектующие, Обои, Офисная мебель, Печи / Камины, Постельные принадлежности / Текстиль для дома, Посуда, Сантехника / Санфаянс, Светотехника, Системы безопасности и охраны, Строительные материалы, Электроинструмент</t>
  </si>
  <si>
    <t>https://instagram.com/tataev_company</t>
  </si>
  <si>
    <t>https://vk.com/tataev_company</t>
  </si>
  <si>
    <t>Чувашская Республика — Чувашия</t>
  </si>
  <si>
    <t>Интерьер-М, торгово-производственная компания</t>
  </si>
  <si>
    <t>Вурнарский район</t>
  </si>
  <si>
    <t>пгт Вурнары</t>
  </si>
  <si>
    <t>улица Карла Маркса, 49</t>
  </si>
  <si>
    <t>7‒960‒300‒41‒61</t>
  </si>
  <si>
    <t>interierm21vur@mail.ru</t>
  </si>
  <si>
    <t>Материалы для производства мебели, Мебель, Отделочные материалы, Садово-хозяйственные товары, Художественные изделия / материалы</t>
  </si>
  <si>
    <t>Мебель для кухни, Мебельная фурнитура, Стекло / Зеркала, Хозяйственные товары, Художественные мастерские</t>
  </si>
  <si>
    <t>Чукотский автономный округ</t>
  </si>
  <si>
    <t>Анадырь городской округ</t>
  </si>
  <si>
    <t>Анадырь</t>
  </si>
  <si>
    <t>Отке, 44</t>
  </si>
  <si>
    <t>info@elcon.ru, mail@elcon.ru</t>
  </si>
  <si>
    <t>http://anadyr.elcon.su</t>
  </si>
  <si>
    <t>Ямало-Ненецкий автономный округ</t>
  </si>
  <si>
    <t>Муравленко городской округ</t>
  </si>
  <si>
    <t>Муравленко</t>
  </si>
  <si>
    <t>СВ, торговый дом</t>
  </si>
  <si>
    <t>Ямальская, 28</t>
  </si>
  <si>
    <t>7 (34938) 2‒29‒80</t>
  </si>
  <si>
    <t>sapon-wp@mail.ru, sv.ru@inbox.ru</t>
  </si>
  <si>
    <t>http://torgdomsv.ru</t>
  </si>
  <si>
    <t>Автотовары, Грузоперевозки / Транспортные услуги, Отделочные материалы, Спортивные товары, Строительные материалы / конструкции</t>
  </si>
  <si>
    <t>Автозапчасти для иномарок, Автозапчасти для отечественных автомобилей, Автомобильные аккумуляторы, Аренда спецтехники, Велосипеды, Гипсокартон / Комплектующие, ДСП / ДВП / Фанера, Лакокрасочные материалы, Напольные покрытия / Комплектующие, Обои, Отделочные материалы, Строительные материалы, Товары для охоты, Товары для рыбалки</t>
  </si>
  <si>
    <t>Ярославская область</t>
  </si>
  <si>
    <t>Гаврилов-Ямский район</t>
  </si>
  <si>
    <t>Гаврилов-Ям</t>
  </si>
  <si>
    <t>7‒962‒205‒44‒42</t>
  </si>
  <si>
    <t>info@kenguru.ru, orders@kenguru.ru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</si>
</sst>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b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2" borderId="0" xfId="0" applyFont="1" applyFill="1" applyAlignment="1">
      <alignment horizontal="center"/>
    </xf>
    <xf numFmtId="0" fontId="0" fillId="2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84"/>
  <sheetViews>
    <sheetView tabSelected="1" topLeftCell="B1" workbookViewId="0">
      <selection activeCell="B3" sqref="B3"/>
    </sheetView>
  </sheetViews>
  <sheetFormatPr defaultRowHeight="15" x14ac:dyDescent="0.25"/>
  <cols>
    <col min="2" max="2" width="78.140625" bestFit="1" customWidth="1"/>
    <col min="3" max="3" width="38.28515625" bestFit="1" customWidth="1"/>
    <col min="4" max="4" width="36.42578125" bestFit="1" customWidth="1"/>
    <col min="5" max="5" width="20.42578125" bestFit="1" customWidth="1"/>
    <col min="6" max="6" width="26" bestFit="1" customWidth="1"/>
    <col min="7" max="7" width="34.5703125" bestFit="1" customWidth="1"/>
    <col min="8" max="8" width="7.85546875" bestFit="1" customWidth="1"/>
    <col min="9" max="9" width="85.42578125" bestFit="1" customWidth="1"/>
    <col min="10" max="10" width="51.140625" bestFit="1" customWidth="1"/>
    <col min="11" max="11" width="116.42578125" bestFit="1" customWidth="1"/>
    <col min="12" max="12" width="110" bestFit="1" customWidth="1"/>
    <col min="13" max="14" width="255.7109375" bestFit="1" customWidth="1"/>
    <col min="15" max="15" width="143.7109375" bestFit="1" customWidth="1"/>
    <col min="16" max="16" width="72.85546875" bestFit="1" customWidth="1"/>
    <col min="17" max="17" width="51.42578125" bestFit="1" customWidth="1"/>
    <col min="18" max="18" width="72.42578125" bestFit="1" customWidth="1"/>
    <col min="19" max="19" width="9" bestFit="1" customWidth="1"/>
    <col min="20" max="20" width="38.42578125" bestFit="1" customWidth="1"/>
    <col min="21" max="21" width="81.140625" bestFit="1" customWidth="1"/>
    <col min="22" max="22" width="31.5703125" bestFit="1" customWidth="1"/>
    <col min="23" max="23" width="34.140625" bestFit="1" customWidth="1"/>
    <col min="24" max="24" width="8.42578125" bestFit="1" customWidth="1"/>
  </cols>
  <sheetData>
    <row r="1" spans="1:32" s="2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</row>
    <row r="2" spans="1:32" x14ac:dyDescent="0.25">
      <c r="A2" t="str">
        <f>"70000001037404643"</f>
        <v>70000001037404643</v>
      </c>
      <c r="B2" t="s">
        <v>32</v>
      </c>
      <c r="C2" t="s">
        <v>33</v>
      </c>
      <c r="D2" t="s">
        <v>34</v>
      </c>
      <c r="E2" t="s">
        <v>35</v>
      </c>
      <c r="J2" t="s">
        <v>36</v>
      </c>
      <c r="K2" t="s">
        <v>37</v>
      </c>
      <c r="M2" t="s">
        <v>38</v>
      </c>
      <c r="N2" t="s">
        <v>39</v>
      </c>
      <c r="O2" t="s">
        <v>40</v>
      </c>
      <c r="P2" t="s">
        <v>41</v>
      </c>
      <c r="V2" t="s">
        <v>42</v>
      </c>
    </row>
    <row r="3" spans="1:32" x14ac:dyDescent="0.25">
      <c r="A3" t="str">
        <f>"70000001034907410"</f>
        <v>70000001034907410</v>
      </c>
      <c r="B3" t="s">
        <v>151</v>
      </c>
      <c r="C3" t="s">
        <v>148</v>
      </c>
      <c r="D3" t="s">
        <v>149</v>
      </c>
      <c r="E3" t="s">
        <v>150</v>
      </c>
      <c r="G3" t="s">
        <v>152</v>
      </c>
      <c r="J3" t="s">
        <v>153</v>
      </c>
      <c r="K3" t="s">
        <v>154</v>
      </c>
      <c r="L3" t="s">
        <v>155</v>
      </c>
      <c r="M3" t="s">
        <v>156</v>
      </c>
      <c r="N3" t="s">
        <v>157</v>
      </c>
      <c r="O3" t="s">
        <v>158</v>
      </c>
      <c r="P3" t="s">
        <v>41</v>
      </c>
      <c r="Q3" t="s">
        <v>159</v>
      </c>
      <c r="U3" t="s">
        <v>160</v>
      </c>
      <c r="AE3">
        <v>50.918185999999999</v>
      </c>
      <c r="AF3">
        <v>128.49379099999999</v>
      </c>
    </row>
    <row r="4" spans="1:32" x14ac:dyDescent="0.25">
      <c r="A4" t="str">
        <f>"6896665210389684"</f>
        <v>6896665210389684</v>
      </c>
      <c r="B4" t="s">
        <v>171</v>
      </c>
      <c r="C4" t="s">
        <v>168</v>
      </c>
      <c r="D4" t="s">
        <v>169</v>
      </c>
      <c r="E4" t="s">
        <v>170</v>
      </c>
      <c r="G4" t="s">
        <v>172</v>
      </c>
      <c r="H4">
        <v>163071</v>
      </c>
      <c r="I4" t="s">
        <v>173</v>
      </c>
      <c r="J4" t="s">
        <v>174</v>
      </c>
      <c r="K4" t="s">
        <v>175</v>
      </c>
      <c r="L4" t="s">
        <v>176</v>
      </c>
      <c r="M4" t="s">
        <v>177</v>
      </c>
      <c r="N4" t="s">
        <v>178</v>
      </c>
      <c r="O4" t="s">
        <v>179</v>
      </c>
      <c r="P4" t="s">
        <v>41</v>
      </c>
      <c r="Q4">
        <v>79058735673</v>
      </c>
      <c r="T4" t="s">
        <v>180</v>
      </c>
      <c r="U4" t="s">
        <v>181</v>
      </c>
      <c r="V4" t="s">
        <v>182</v>
      </c>
      <c r="AE4">
        <v>64.551085999999998</v>
      </c>
      <c r="AF4">
        <v>40.545000999999999</v>
      </c>
    </row>
    <row r="5" spans="1:32" x14ac:dyDescent="0.25">
      <c r="A5" t="str">
        <f>"1126428187822006"</f>
        <v>1126428187822006</v>
      </c>
      <c r="B5" t="s">
        <v>188</v>
      </c>
      <c r="C5" t="s">
        <v>185</v>
      </c>
      <c r="D5" t="s">
        <v>186</v>
      </c>
      <c r="E5" t="s">
        <v>187</v>
      </c>
      <c r="F5" t="s">
        <v>146</v>
      </c>
      <c r="G5" t="s">
        <v>189</v>
      </c>
      <c r="H5">
        <v>414022</v>
      </c>
      <c r="J5" t="s">
        <v>190</v>
      </c>
      <c r="K5" t="s">
        <v>191</v>
      </c>
      <c r="L5" t="s">
        <v>192</v>
      </c>
      <c r="M5" t="s">
        <v>48</v>
      </c>
      <c r="N5" t="s">
        <v>193</v>
      </c>
      <c r="O5" t="s">
        <v>138</v>
      </c>
      <c r="P5" t="s">
        <v>50</v>
      </c>
      <c r="AE5">
        <v>46.332828999999997</v>
      </c>
      <c r="AF5">
        <v>48.065590999999998</v>
      </c>
    </row>
    <row r="6" spans="1:32" x14ac:dyDescent="0.25">
      <c r="A6" t="str">
        <f>"6474452745323274"</f>
        <v>6474452745323274</v>
      </c>
      <c r="B6" t="s">
        <v>201</v>
      </c>
      <c r="C6" t="s">
        <v>197</v>
      </c>
      <c r="D6" t="s">
        <v>199</v>
      </c>
      <c r="E6" t="s">
        <v>200</v>
      </c>
      <c r="F6" t="s">
        <v>202</v>
      </c>
      <c r="G6" t="s">
        <v>203</v>
      </c>
      <c r="H6">
        <v>308002</v>
      </c>
      <c r="I6" t="s">
        <v>204</v>
      </c>
      <c r="K6" t="s">
        <v>205</v>
      </c>
      <c r="L6" t="s">
        <v>206</v>
      </c>
      <c r="M6" t="s">
        <v>43</v>
      </c>
      <c r="N6" t="s">
        <v>70</v>
      </c>
      <c r="O6" t="s">
        <v>60</v>
      </c>
      <c r="P6" t="s">
        <v>41</v>
      </c>
      <c r="AE6">
        <v>50.612903000000003</v>
      </c>
      <c r="AF6">
        <v>36.564431999999996</v>
      </c>
    </row>
    <row r="7" spans="1:32" x14ac:dyDescent="0.25">
      <c r="A7" t="str">
        <f>"8726252559007844"</f>
        <v>8726252559007844</v>
      </c>
      <c r="B7" t="s">
        <v>212</v>
      </c>
      <c r="C7" t="s">
        <v>211</v>
      </c>
      <c r="D7" t="s">
        <v>213</v>
      </c>
      <c r="E7" t="s">
        <v>214</v>
      </c>
      <c r="G7" t="s">
        <v>215</v>
      </c>
      <c r="H7">
        <v>241031</v>
      </c>
      <c r="I7" t="s">
        <v>216</v>
      </c>
      <c r="J7" t="s">
        <v>216</v>
      </c>
      <c r="K7" t="s">
        <v>217</v>
      </c>
      <c r="L7" t="s">
        <v>218</v>
      </c>
      <c r="M7" t="s">
        <v>58</v>
      </c>
      <c r="N7" t="s">
        <v>94</v>
      </c>
      <c r="O7" t="s">
        <v>93</v>
      </c>
      <c r="P7" t="s">
        <v>91</v>
      </c>
      <c r="Q7" t="s">
        <v>219</v>
      </c>
      <c r="R7" t="s">
        <v>220</v>
      </c>
      <c r="U7" t="s">
        <v>221</v>
      </c>
      <c r="V7" t="s">
        <v>222</v>
      </c>
      <c r="AE7">
        <v>53.281283000000002</v>
      </c>
      <c r="AF7">
        <v>34.378892</v>
      </c>
    </row>
    <row r="8" spans="1:32" x14ac:dyDescent="0.25">
      <c r="A8" t="str">
        <f>"70000001040371120"</f>
        <v>70000001040371120</v>
      </c>
      <c r="B8" t="s">
        <v>237</v>
      </c>
      <c r="C8" t="s">
        <v>225</v>
      </c>
      <c r="D8" t="s">
        <v>226</v>
      </c>
      <c r="E8" t="s">
        <v>227</v>
      </c>
      <c r="G8" t="s">
        <v>238</v>
      </c>
      <c r="J8" t="s">
        <v>239</v>
      </c>
      <c r="K8" t="s">
        <v>240</v>
      </c>
      <c r="L8" t="s">
        <v>241</v>
      </c>
      <c r="M8" t="s">
        <v>114</v>
      </c>
      <c r="N8" t="s">
        <v>242</v>
      </c>
      <c r="O8" t="s">
        <v>49</v>
      </c>
      <c r="T8" t="s">
        <v>243</v>
      </c>
      <c r="Y8" t="s">
        <v>244</v>
      </c>
      <c r="AE8">
        <v>56.394143999999997</v>
      </c>
      <c r="AF8">
        <v>38.728937999999999</v>
      </c>
    </row>
    <row r="9" spans="1:32" x14ac:dyDescent="0.25">
      <c r="A9" t="str">
        <f>"4644865396704721"</f>
        <v>4644865396704721</v>
      </c>
      <c r="B9" t="s">
        <v>247</v>
      </c>
      <c r="C9" t="s">
        <v>248</v>
      </c>
      <c r="D9" t="s">
        <v>249</v>
      </c>
      <c r="E9" t="s">
        <v>250</v>
      </c>
      <c r="F9" t="s">
        <v>251</v>
      </c>
      <c r="G9" t="s">
        <v>252</v>
      </c>
      <c r="H9">
        <v>400048</v>
      </c>
      <c r="J9" t="s">
        <v>253</v>
      </c>
      <c r="K9" t="s">
        <v>254</v>
      </c>
      <c r="M9" t="s">
        <v>255</v>
      </c>
      <c r="N9" t="s">
        <v>256</v>
      </c>
      <c r="O9" t="s">
        <v>82</v>
      </c>
      <c r="P9" t="s">
        <v>44</v>
      </c>
      <c r="Q9">
        <v>79178408147</v>
      </c>
      <c r="R9">
        <v>79178408147</v>
      </c>
      <c r="AE9">
        <v>48.755519</v>
      </c>
      <c r="AF9">
        <v>44.469957999999998</v>
      </c>
    </row>
    <row r="10" spans="1:32" x14ac:dyDescent="0.25">
      <c r="A10" t="str">
        <f>"10978052372693605"</f>
        <v>10978052372693605</v>
      </c>
      <c r="B10" t="s">
        <v>260</v>
      </c>
      <c r="C10" t="s">
        <v>259</v>
      </c>
      <c r="D10" t="s">
        <v>261</v>
      </c>
      <c r="E10" t="s">
        <v>262</v>
      </c>
      <c r="G10" t="s">
        <v>263</v>
      </c>
      <c r="H10">
        <v>160001</v>
      </c>
      <c r="I10" t="s">
        <v>264</v>
      </c>
      <c r="K10" t="s">
        <v>265</v>
      </c>
      <c r="L10" t="s">
        <v>266</v>
      </c>
      <c r="M10" t="s">
        <v>164</v>
      </c>
      <c r="N10" t="s">
        <v>267</v>
      </c>
      <c r="O10" t="s">
        <v>104</v>
      </c>
      <c r="P10" t="s">
        <v>41</v>
      </c>
      <c r="Q10">
        <v>79115013555</v>
      </c>
      <c r="R10">
        <v>79115013555</v>
      </c>
      <c r="U10" t="s">
        <v>268</v>
      </c>
      <c r="V10" t="s">
        <v>269</v>
      </c>
      <c r="AE10">
        <v>59.215192999999999</v>
      </c>
      <c r="AF10">
        <v>39.878518999999997</v>
      </c>
    </row>
    <row r="11" spans="1:32" x14ac:dyDescent="0.25">
      <c r="A11" t="str">
        <f>"70000001039632523"</f>
        <v>70000001039632523</v>
      </c>
      <c r="B11" t="s">
        <v>276</v>
      </c>
      <c r="C11" t="s">
        <v>273</v>
      </c>
      <c r="D11" t="s">
        <v>274</v>
      </c>
      <c r="E11" t="s">
        <v>275</v>
      </c>
      <c r="G11" t="s">
        <v>277</v>
      </c>
      <c r="H11">
        <v>396130</v>
      </c>
      <c r="J11" t="s">
        <v>278</v>
      </c>
      <c r="K11" t="s">
        <v>279</v>
      </c>
      <c r="L11" t="s">
        <v>280</v>
      </c>
      <c r="M11" t="s">
        <v>58</v>
      </c>
      <c r="N11" t="s">
        <v>281</v>
      </c>
      <c r="O11" t="s">
        <v>56</v>
      </c>
      <c r="P11" t="s">
        <v>44</v>
      </c>
      <c r="AE11">
        <v>51.825445999999999</v>
      </c>
      <c r="AF11">
        <v>39.590775000000001</v>
      </c>
    </row>
    <row r="12" spans="1:32" x14ac:dyDescent="0.25">
      <c r="A12" t="str">
        <f>"70000001023042571"</f>
        <v>70000001023042571</v>
      </c>
      <c r="B12" t="s">
        <v>287</v>
      </c>
      <c r="C12" t="s">
        <v>288</v>
      </c>
      <c r="D12" t="s">
        <v>289</v>
      </c>
      <c r="E12" t="s">
        <v>290</v>
      </c>
      <c r="G12" t="s">
        <v>291</v>
      </c>
      <c r="I12" t="s">
        <v>292</v>
      </c>
      <c r="K12" t="s">
        <v>293</v>
      </c>
      <c r="L12" t="s">
        <v>224</v>
      </c>
      <c r="M12" t="s">
        <v>43</v>
      </c>
      <c r="N12" t="s">
        <v>54</v>
      </c>
      <c r="O12" t="s">
        <v>62</v>
      </c>
      <c r="P12" t="s">
        <v>44</v>
      </c>
      <c r="Q12">
        <v>79216306325</v>
      </c>
      <c r="AE12">
        <v>48.755287000000003</v>
      </c>
      <c r="AF12">
        <v>132.88435899999999</v>
      </c>
    </row>
    <row r="13" spans="1:32" x14ac:dyDescent="0.25">
      <c r="A13" t="str">
        <f>"9007727535718946"</f>
        <v>9007727535718946</v>
      </c>
      <c r="B13" t="s">
        <v>299</v>
      </c>
      <c r="C13" t="s">
        <v>295</v>
      </c>
      <c r="D13" t="s">
        <v>296</v>
      </c>
      <c r="E13" t="s">
        <v>297</v>
      </c>
      <c r="F13" t="s">
        <v>298</v>
      </c>
      <c r="G13" t="s">
        <v>300</v>
      </c>
      <c r="H13">
        <v>672039</v>
      </c>
      <c r="I13" t="s">
        <v>301</v>
      </c>
      <c r="J13" t="s">
        <v>302</v>
      </c>
      <c r="K13" t="s">
        <v>303</v>
      </c>
      <c r="L13" t="s">
        <v>304</v>
      </c>
      <c r="M13" t="s">
        <v>51</v>
      </c>
      <c r="N13" t="s">
        <v>305</v>
      </c>
      <c r="O13" t="s">
        <v>119</v>
      </c>
      <c r="P13" t="s">
        <v>44</v>
      </c>
      <c r="Q13" t="s">
        <v>306</v>
      </c>
      <c r="R13" t="s">
        <v>307</v>
      </c>
      <c r="U13" t="s">
        <v>308</v>
      </c>
      <c r="AE13">
        <v>52.028092000000001</v>
      </c>
      <c r="AF13">
        <v>113.521126</v>
      </c>
    </row>
    <row r="14" spans="1:32" x14ac:dyDescent="0.25">
      <c r="A14" t="str">
        <f>"9148465024074436"</f>
        <v>9148465024074436</v>
      </c>
      <c r="B14" t="s">
        <v>313</v>
      </c>
      <c r="C14" t="s">
        <v>310</v>
      </c>
      <c r="D14" t="s">
        <v>311</v>
      </c>
      <c r="E14" t="s">
        <v>312</v>
      </c>
      <c r="F14" t="s">
        <v>146</v>
      </c>
      <c r="G14" t="s">
        <v>314</v>
      </c>
      <c r="H14">
        <v>153027</v>
      </c>
      <c r="I14" t="s">
        <v>315</v>
      </c>
      <c r="K14" t="s">
        <v>316</v>
      </c>
      <c r="L14" t="s">
        <v>317</v>
      </c>
      <c r="M14" t="s">
        <v>58</v>
      </c>
      <c r="N14" t="s">
        <v>167</v>
      </c>
      <c r="O14" t="s">
        <v>62</v>
      </c>
      <c r="P14" t="s">
        <v>44</v>
      </c>
      <c r="AE14">
        <v>56.968496999999999</v>
      </c>
      <c r="AF14">
        <v>41.051245999999999</v>
      </c>
    </row>
    <row r="15" spans="1:32" x14ac:dyDescent="0.25">
      <c r="A15" t="str">
        <f>"1548640652933911"</f>
        <v>1548640652933911</v>
      </c>
      <c r="B15" t="s">
        <v>318</v>
      </c>
      <c r="C15" t="s">
        <v>319</v>
      </c>
      <c r="D15" t="s">
        <v>320</v>
      </c>
      <c r="E15" t="s">
        <v>321</v>
      </c>
      <c r="G15" t="s">
        <v>322</v>
      </c>
      <c r="H15">
        <v>665813</v>
      </c>
      <c r="I15" t="s">
        <v>323</v>
      </c>
      <c r="K15" t="s">
        <v>324</v>
      </c>
      <c r="L15" t="s">
        <v>325</v>
      </c>
      <c r="M15" t="s">
        <v>57</v>
      </c>
      <c r="N15" t="s">
        <v>326</v>
      </c>
      <c r="O15" t="s">
        <v>85</v>
      </c>
      <c r="P15" t="s">
        <v>41</v>
      </c>
      <c r="U15" t="s">
        <v>327</v>
      </c>
      <c r="AE15">
        <v>52.535035000000001</v>
      </c>
      <c r="AF15">
        <v>103.894994</v>
      </c>
    </row>
    <row r="16" spans="1:32" x14ac:dyDescent="0.25">
      <c r="A16" t="str">
        <f>"70000001023652970"</f>
        <v>70000001023652970</v>
      </c>
      <c r="B16" t="s">
        <v>335</v>
      </c>
      <c r="C16" t="s">
        <v>332</v>
      </c>
      <c r="D16" t="s">
        <v>333</v>
      </c>
      <c r="E16" t="s">
        <v>334</v>
      </c>
      <c r="G16" t="s">
        <v>336</v>
      </c>
      <c r="J16" t="s">
        <v>337</v>
      </c>
      <c r="K16" t="s">
        <v>338</v>
      </c>
      <c r="L16" t="s">
        <v>339</v>
      </c>
      <c r="M16" t="s">
        <v>58</v>
      </c>
      <c r="N16" t="s">
        <v>145</v>
      </c>
      <c r="O16" t="s">
        <v>340</v>
      </c>
      <c r="P16" t="s">
        <v>41</v>
      </c>
      <c r="U16" t="s">
        <v>341</v>
      </c>
      <c r="AE16">
        <v>43.511392000000001</v>
      </c>
      <c r="AF16">
        <v>43.678637999999999</v>
      </c>
    </row>
    <row r="17" spans="1:32" x14ac:dyDescent="0.25">
      <c r="A17" t="str">
        <f>"70000001006306545"</f>
        <v>70000001006306545</v>
      </c>
      <c r="B17" t="s">
        <v>342</v>
      </c>
      <c r="C17" t="s">
        <v>343</v>
      </c>
      <c r="D17" t="s">
        <v>344</v>
      </c>
      <c r="E17" t="s">
        <v>345</v>
      </c>
      <c r="G17" t="s">
        <v>346</v>
      </c>
      <c r="H17">
        <v>238460</v>
      </c>
      <c r="I17" t="s">
        <v>347</v>
      </c>
      <c r="K17" t="s">
        <v>348</v>
      </c>
      <c r="L17" t="s">
        <v>349</v>
      </c>
      <c r="M17" t="s">
        <v>95</v>
      </c>
      <c r="N17" t="s">
        <v>350</v>
      </c>
      <c r="O17" t="s">
        <v>62</v>
      </c>
      <c r="P17" t="s">
        <v>44</v>
      </c>
      <c r="Q17">
        <v>79097921440</v>
      </c>
      <c r="R17">
        <v>79097921440</v>
      </c>
      <c r="T17" t="s">
        <v>351</v>
      </c>
      <c r="AE17">
        <v>54.556134</v>
      </c>
      <c r="AF17">
        <v>20.151195999999999</v>
      </c>
    </row>
    <row r="18" spans="1:32" x14ac:dyDescent="0.25">
      <c r="A18" t="str">
        <f>"8585515070654009"</f>
        <v>8585515070654009</v>
      </c>
      <c r="B18" t="s">
        <v>355</v>
      </c>
      <c r="C18" t="s">
        <v>356</v>
      </c>
      <c r="D18" t="s">
        <v>357</v>
      </c>
      <c r="E18" t="s">
        <v>358</v>
      </c>
      <c r="G18" t="s">
        <v>331</v>
      </c>
      <c r="H18">
        <v>249200</v>
      </c>
      <c r="I18" t="s">
        <v>359</v>
      </c>
      <c r="K18" t="s">
        <v>360</v>
      </c>
      <c r="L18" t="s">
        <v>361</v>
      </c>
      <c r="M18" t="s">
        <v>43</v>
      </c>
      <c r="N18" t="s">
        <v>75</v>
      </c>
      <c r="O18" t="s">
        <v>60</v>
      </c>
      <c r="P18" t="s">
        <v>41</v>
      </c>
      <c r="T18" t="s">
        <v>362</v>
      </c>
      <c r="U18" t="s">
        <v>363</v>
      </c>
      <c r="V18" t="s">
        <v>364</v>
      </c>
      <c r="AE18">
        <v>54.465536999999998</v>
      </c>
      <c r="AF18">
        <v>36.040981000000002</v>
      </c>
    </row>
    <row r="19" spans="1:32" x14ac:dyDescent="0.25">
      <c r="A19" t="str">
        <f>"13370589674737417"</f>
        <v>13370589674737417</v>
      </c>
      <c r="B19" t="s">
        <v>371</v>
      </c>
      <c r="C19" t="s">
        <v>368</v>
      </c>
      <c r="D19" t="s">
        <v>369</v>
      </c>
      <c r="E19" t="s">
        <v>370</v>
      </c>
      <c r="G19" t="s">
        <v>372</v>
      </c>
      <c r="H19">
        <v>684000</v>
      </c>
      <c r="I19" t="s">
        <v>373</v>
      </c>
      <c r="K19" t="s">
        <v>374</v>
      </c>
      <c r="L19" t="s">
        <v>375</v>
      </c>
      <c r="M19" t="s">
        <v>258</v>
      </c>
      <c r="N19" t="s">
        <v>376</v>
      </c>
      <c r="O19" t="s">
        <v>110</v>
      </c>
      <c r="P19" t="s">
        <v>45</v>
      </c>
      <c r="U19" t="s">
        <v>377</v>
      </c>
      <c r="AE19">
        <v>53.186219999999999</v>
      </c>
      <c r="AF19">
        <v>158.37875600000001</v>
      </c>
    </row>
    <row r="20" spans="1:32" x14ac:dyDescent="0.25">
      <c r="A20" t="str">
        <f>"70000001029682373"</f>
        <v>70000001029682373</v>
      </c>
      <c r="B20" t="s">
        <v>378</v>
      </c>
      <c r="C20" t="s">
        <v>379</v>
      </c>
      <c r="D20" t="s">
        <v>380</v>
      </c>
      <c r="E20" t="s">
        <v>381</v>
      </c>
      <c r="J20" t="s">
        <v>382</v>
      </c>
      <c r="K20" t="s">
        <v>383</v>
      </c>
      <c r="M20" t="s">
        <v>61</v>
      </c>
      <c r="N20" t="s">
        <v>384</v>
      </c>
      <c r="O20" t="s">
        <v>49</v>
      </c>
      <c r="P20" t="s">
        <v>50</v>
      </c>
      <c r="Q20">
        <v>79094995115</v>
      </c>
    </row>
    <row r="21" spans="1:32" x14ac:dyDescent="0.25">
      <c r="A21" t="str">
        <f>"12103952279535887"</f>
        <v>12103952279535887</v>
      </c>
      <c r="B21" t="s">
        <v>388</v>
      </c>
      <c r="C21" t="s">
        <v>385</v>
      </c>
      <c r="D21" t="s">
        <v>386</v>
      </c>
      <c r="E21" t="s">
        <v>387</v>
      </c>
      <c r="G21" t="s">
        <v>389</v>
      </c>
      <c r="H21">
        <v>652600</v>
      </c>
      <c r="J21" t="s">
        <v>390</v>
      </c>
      <c r="K21" t="s">
        <v>391</v>
      </c>
      <c r="L21" t="s">
        <v>392</v>
      </c>
      <c r="M21" t="s">
        <v>309</v>
      </c>
      <c r="N21" t="s">
        <v>393</v>
      </c>
      <c r="O21" t="s">
        <v>126</v>
      </c>
      <c r="P21" t="s">
        <v>41</v>
      </c>
      <c r="Q21">
        <v>79235046617</v>
      </c>
      <c r="AE21">
        <v>54.423870000000001</v>
      </c>
      <c r="AF21">
        <v>86.302806000000004</v>
      </c>
    </row>
    <row r="22" spans="1:32" x14ac:dyDescent="0.25">
      <c r="A22" t="str">
        <f>"8163302605586447"</f>
        <v>8163302605586447</v>
      </c>
      <c r="B22" t="s">
        <v>397</v>
      </c>
      <c r="C22" t="s">
        <v>396</v>
      </c>
      <c r="D22" t="s">
        <v>398</v>
      </c>
      <c r="E22" t="s">
        <v>366</v>
      </c>
      <c r="F22" t="s">
        <v>63</v>
      </c>
      <c r="G22" t="s">
        <v>399</v>
      </c>
      <c r="H22">
        <v>610020</v>
      </c>
      <c r="I22" t="s">
        <v>400</v>
      </c>
      <c r="K22" t="s">
        <v>401</v>
      </c>
      <c r="L22" t="s">
        <v>402</v>
      </c>
      <c r="M22" t="s">
        <v>58</v>
      </c>
      <c r="N22" t="s">
        <v>66</v>
      </c>
      <c r="O22" t="s">
        <v>110</v>
      </c>
      <c r="P22" t="s">
        <v>41</v>
      </c>
      <c r="U22" t="s">
        <v>403</v>
      </c>
      <c r="V22" t="s">
        <v>404</v>
      </c>
      <c r="AE22">
        <v>58.608449999999998</v>
      </c>
      <c r="AF22">
        <v>49.664454999999997</v>
      </c>
    </row>
    <row r="23" spans="1:32" x14ac:dyDescent="0.25">
      <c r="A23" t="str">
        <f>"70000001035395457"</f>
        <v>70000001035395457</v>
      </c>
      <c r="B23" t="s">
        <v>407</v>
      </c>
      <c r="C23" t="s">
        <v>406</v>
      </c>
      <c r="D23" t="s">
        <v>408</v>
      </c>
      <c r="E23" t="s">
        <v>409</v>
      </c>
      <c r="G23" t="s">
        <v>410</v>
      </c>
      <c r="J23" t="s">
        <v>411</v>
      </c>
      <c r="K23" t="s">
        <v>412</v>
      </c>
      <c r="M23" t="s">
        <v>129</v>
      </c>
      <c r="N23" t="s">
        <v>413</v>
      </c>
      <c r="O23" t="s">
        <v>113</v>
      </c>
      <c r="P23" t="s">
        <v>91</v>
      </c>
      <c r="V23" t="s">
        <v>414</v>
      </c>
      <c r="W23" t="s">
        <v>415</v>
      </c>
      <c r="AE23">
        <v>57.447062000000003</v>
      </c>
      <c r="AF23">
        <v>41.154395000000001</v>
      </c>
    </row>
    <row r="24" spans="1:32" x14ac:dyDescent="0.25">
      <c r="A24" t="str">
        <f>"10415102419273630"</f>
        <v>10415102419273630</v>
      </c>
      <c r="B24" t="s">
        <v>416</v>
      </c>
      <c r="C24" t="s">
        <v>417</v>
      </c>
      <c r="D24" t="s">
        <v>418</v>
      </c>
      <c r="E24" t="s">
        <v>419</v>
      </c>
      <c r="G24" t="s">
        <v>420</v>
      </c>
      <c r="I24" t="s">
        <v>421</v>
      </c>
      <c r="K24" t="s">
        <v>422</v>
      </c>
      <c r="L24" t="s">
        <v>423</v>
      </c>
      <c r="M24" t="s">
        <v>78</v>
      </c>
      <c r="N24" t="s">
        <v>100</v>
      </c>
      <c r="O24" t="s">
        <v>81</v>
      </c>
      <c r="P24" t="s">
        <v>91</v>
      </c>
      <c r="T24" t="s">
        <v>424</v>
      </c>
      <c r="U24" t="s">
        <v>425</v>
      </c>
      <c r="AE24">
        <v>44.888744000000003</v>
      </c>
      <c r="AF24">
        <v>38.166611000000003</v>
      </c>
    </row>
    <row r="25" spans="1:32" x14ac:dyDescent="0.25">
      <c r="A25" t="str">
        <f>"70000001022894006"</f>
        <v>70000001022894006</v>
      </c>
      <c r="B25" t="s">
        <v>436</v>
      </c>
      <c r="C25" t="s">
        <v>433</v>
      </c>
      <c r="D25" t="s">
        <v>434</v>
      </c>
      <c r="E25" t="s">
        <v>435</v>
      </c>
      <c r="G25" t="s">
        <v>437</v>
      </c>
      <c r="I25" t="s">
        <v>438</v>
      </c>
      <c r="K25" t="s">
        <v>439</v>
      </c>
      <c r="L25" t="s">
        <v>440</v>
      </c>
      <c r="M25" t="s">
        <v>51</v>
      </c>
      <c r="N25" t="s">
        <v>112</v>
      </c>
      <c r="O25" t="s">
        <v>88</v>
      </c>
      <c r="P25" t="s">
        <v>50</v>
      </c>
      <c r="Q25" t="s">
        <v>441</v>
      </c>
      <c r="R25" t="s">
        <v>442</v>
      </c>
      <c r="U25" t="s">
        <v>443</v>
      </c>
      <c r="V25" t="s">
        <v>444</v>
      </c>
      <c r="AE25">
        <v>56.251119000000003</v>
      </c>
      <c r="AF25">
        <v>90.504101000000006</v>
      </c>
    </row>
    <row r="26" spans="1:32" x14ac:dyDescent="0.25">
      <c r="A26" t="str">
        <f>"70000001018053928"</f>
        <v>70000001018053928</v>
      </c>
      <c r="B26" t="s">
        <v>447</v>
      </c>
      <c r="C26" t="s">
        <v>446</v>
      </c>
      <c r="D26" t="s">
        <v>448</v>
      </c>
      <c r="E26" t="s">
        <v>449</v>
      </c>
      <c r="G26" t="s">
        <v>450</v>
      </c>
      <c r="H26">
        <v>641310</v>
      </c>
      <c r="J26" t="s">
        <v>451</v>
      </c>
      <c r="K26" t="s">
        <v>452</v>
      </c>
      <c r="L26" t="s">
        <v>453</v>
      </c>
      <c r="M26" t="s">
        <v>101</v>
      </c>
      <c r="N26" t="s">
        <v>454</v>
      </c>
      <c r="O26" t="s">
        <v>210</v>
      </c>
      <c r="P26" t="s">
        <v>50</v>
      </c>
      <c r="AE26">
        <v>55.357320000000001</v>
      </c>
      <c r="AF26">
        <v>65.34196</v>
      </c>
    </row>
    <row r="27" spans="1:32" x14ac:dyDescent="0.25">
      <c r="A27" t="str">
        <f>"10274364930917133"</f>
        <v>10274364930917133</v>
      </c>
      <c r="B27" t="s">
        <v>458</v>
      </c>
      <c r="C27" t="s">
        <v>455</v>
      </c>
      <c r="D27" t="s">
        <v>456</v>
      </c>
      <c r="E27" t="s">
        <v>457</v>
      </c>
      <c r="F27" t="s">
        <v>328</v>
      </c>
      <c r="G27" t="s">
        <v>459</v>
      </c>
      <c r="H27">
        <v>305029</v>
      </c>
      <c r="I27" t="s">
        <v>460</v>
      </c>
      <c r="J27" t="s">
        <v>461</v>
      </c>
      <c r="K27" t="s">
        <v>462</v>
      </c>
      <c r="L27" t="s">
        <v>463</v>
      </c>
      <c r="M27" t="s">
        <v>121</v>
      </c>
      <c r="N27" t="s">
        <v>464</v>
      </c>
      <c r="O27" t="s">
        <v>102</v>
      </c>
      <c r="P27" t="s">
        <v>91</v>
      </c>
      <c r="AE27">
        <v>51.754575000000003</v>
      </c>
      <c r="AF27">
        <v>36.189069000000003</v>
      </c>
    </row>
    <row r="28" spans="1:32" x14ac:dyDescent="0.25">
      <c r="A28" t="str">
        <f>"5348552838554051"</f>
        <v>5348552838554051</v>
      </c>
      <c r="B28" t="s">
        <v>467</v>
      </c>
      <c r="C28" t="s">
        <v>465</v>
      </c>
      <c r="D28" t="s">
        <v>466</v>
      </c>
      <c r="E28" t="s">
        <v>468</v>
      </c>
      <c r="G28" t="s">
        <v>469</v>
      </c>
      <c r="H28">
        <v>188671</v>
      </c>
      <c r="I28" t="s">
        <v>470</v>
      </c>
      <c r="J28" t="s">
        <v>471</v>
      </c>
      <c r="K28" t="s">
        <v>472</v>
      </c>
      <c r="L28" t="s">
        <v>473</v>
      </c>
      <c r="M28" t="s">
        <v>69</v>
      </c>
      <c r="N28" t="s">
        <v>125</v>
      </c>
      <c r="O28" t="s">
        <v>474</v>
      </c>
      <c r="P28" t="s">
        <v>44</v>
      </c>
      <c r="Q28">
        <v>79531404365</v>
      </c>
      <c r="R28">
        <v>79531404365</v>
      </c>
      <c r="AE28">
        <v>60.089013000000001</v>
      </c>
      <c r="AF28">
        <v>30.836186000000001</v>
      </c>
    </row>
    <row r="29" spans="1:32" x14ac:dyDescent="0.25">
      <c r="A29" t="str">
        <f>"70000001033402471"</f>
        <v>70000001033402471</v>
      </c>
      <c r="B29" t="s">
        <v>477</v>
      </c>
      <c r="C29" t="s">
        <v>475</v>
      </c>
      <c r="D29" t="s">
        <v>466</v>
      </c>
      <c r="E29" t="s">
        <v>475</v>
      </c>
      <c r="G29" t="s">
        <v>476</v>
      </c>
      <c r="H29">
        <v>188640</v>
      </c>
      <c r="I29" t="s">
        <v>478</v>
      </c>
      <c r="K29" t="s">
        <v>479</v>
      </c>
      <c r="L29" t="s">
        <v>480</v>
      </c>
      <c r="M29" t="s">
        <v>43</v>
      </c>
      <c r="N29" t="s">
        <v>70</v>
      </c>
      <c r="O29" t="s">
        <v>68</v>
      </c>
      <c r="P29" t="s">
        <v>44</v>
      </c>
      <c r="AE29">
        <v>59.936599999999999</v>
      </c>
      <c r="AF29">
        <v>30.591992000000001</v>
      </c>
    </row>
    <row r="30" spans="1:32" x14ac:dyDescent="0.25">
      <c r="A30" t="str">
        <f>"70000001024821286"</f>
        <v>70000001024821286</v>
      </c>
      <c r="B30" t="s">
        <v>486</v>
      </c>
      <c r="C30" t="s">
        <v>484</v>
      </c>
      <c r="D30" t="s">
        <v>485</v>
      </c>
      <c r="E30" t="s">
        <v>487</v>
      </c>
      <c r="G30" t="s">
        <v>488</v>
      </c>
      <c r="H30">
        <v>399072</v>
      </c>
      <c r="I30" t="s">
        <v>489</v>
      </c>
      <c r="J30" t="s">
        <v>490</v>
      </c>
      <c r="K30" t="s">
        <v>491</v>
      </c>
      <c r="L30" t="s">
        <v>492</v>
      </c>
      <c r="M30" t="s">
        <v>86</v>
      </c>
      <c r="N30" t="s">
        <v>493</v>
      </c>
      <c r="O30" t="s">
        <v>67</v>
      </c>
      <c r="P30" t="s">
        <v>41</v>
      </c>
      <c r="Q30" t="s">
        <v>494</v>
      </c>
      <c r="R30">
        <v>79036438671</v>
      </c>
      <c r="U30" t="s">
        <v>495</v>
      </c>
      <c r="AE30">
        <v>52.558163999999998</v>
      </c>
      <c r="AF30">
        <v>39.840581999999998</v>
      </c>
    </row>
    <row r="31" spans="1:32" x14ac:dyDescent="0.25">
      <c r="A31" t="str">
        <f>"70000001024038754"</f>
        <v>70000001024038754</v>
      </c>
      <c r="B31" t="s">
        <v>499</v>
      </c>
      <c r="C31" t="s">
        <v>496</v>
      </c>
      <c r="D31" t="s">
        <v>497</v>
      </c>
      <c r="E31" t="s">
        <v>498</v>
      </c>
      <c r="G31" t="s">
        <v>500</v>
      </c>
      <c r="I31" t="s">
        <v>501</v>
      </c>
      <c r="K31" t="s">
        <v>502</v>
      </c>
      <c r="L31" t="s">
        <v>503</v>
      </c>
      <c r="M31" t="s">
        <v>61</v>
      </c>
      <c r="N31" t="s">
        <v>161</v>
      </c>
      <c r="O31" t="s">
        <v>184</v>
      </c>
      <c r="P31" t="s">
        <v>45</v>
      </c>
      <c r="AE31">
        <v>59.551352999999999</v>
      </c>
      <c r="AF31">
        <v>150.82646500000001</v>
      </c>
    </row>
    <row r="32" spans="1:32" x14ac:dyDescent="0.25">
      <c r="A32" t="str">
        <f>"4504127908394362"</f>
        <v>4504127908394362</v>
      </c>
      <c r="B32" t="s">
        <v>504</v>
      </c>
      <c r="C32" t="s">
        <v>365</v>
      </c>
      <c r="D32" t="s">
        <v>505</v>
      </c>
      <c r="E32" t="s">
        <v>506</v>
      </c>
      <c r="G32" t="s">
        <v>507</v>
      </c>
      <c r="H32">
        <v>143986</v>
      </c>
      <c r="I32" t="s">
        <v>508</v>
      </c>
      <c r="J32" t="s">
        <v>509</v>
      </c>
      <c r="K32" t="s">
        <v>510</v>
      </c>
      <c r="L32" t="s">
        <v>282</v>
      </c>
      <c r="M32" t="s">
        <v>57</v>
      </c>
      <c r="N32" t="s">
        <v>127</v>
      </c>
      <c r="O32" t="s">
        <v>120</v>
      </c>
      <c r="P32" t="s">
        <v>41</v>
      </c>
      <c r="T32" t="s">
        <v>283</v>
      </c>
      <c r="V32" t="s">
        <v>284</v>
      </c>
      <c r="AE32">
        <v>55.744168000000002</v>
      </c>
      <c r="AF32">
        <v>38.015017</v>
      </c>
    </row>
    <row r="33" spans="1:32" x14ac:dyDescent="0.25">
      <c r="A33" t="str">
        <f>"70000001041291623"</f>
        <v>70000001041291623</v>
      </c>
      <c r="B33" t="s">
        <v>511</v>
      </c>
      <c r="C33" t="s">
        <v>512</v>
      </c>
      <c r="D33" t="s">
        <v>505</v>
      </c>
      <c r="E33" t="s">
        <v>512</v>
      </c>
      <c r="G33" t="s">
        <v>513</v>
      </c>
      <c r="I33" t="s">
        <v>514</v>
      </c>
      <c r="J33" t="s">
        <v>515</v>
      </c>
      <c r="K33" t="s">
        <v>516</v>
      </c>
      <c r="L33" t="s">
        <v>517</v>
      </c>
      <c r="M33" t="s">
        <v>107</v>
      </c>
      <c r="N33" t="s">
        <v>518</v>
      </c>
      <c r="O33" t="s">
        <v>96</v>
      </c>
      <c r="P33" t="s">
        <v>44</v>
      </c>
      <c r="Q33" t="s">
        <v>519</v>
      </c>
      <c r="AE33">
        <v>55.826264999999999</v>
      </c>
      <c r="AF33">
        <v>37.835273999999998</v>
      </c>
    </row>
    <row r="34" spans="1:32" x14ac:dyDescent="0.25">
      <c r="A34" t="str">
        <f>"70000001031851418"</f>
        <v>70000001031851418</v>
      </c>
      <c r="B34" t="s">
        <v>530</v>
      </c>
      <c r="C34" t="s">
        <v>527</v>
      </c>
      <c r="D34" t="s">
        <v>528</v>
      </c>
      <c r="E34" t="s">
        <v>529</v>
      </c>
      <c r="G34" t="s">
        <v>432</v>
      </c>
      <c r="I34" t="s">
        <v>531</v>
      </c>
      <c r="K34" t="s">
        <v>532</v>
      </c>
      <c r="M34" t="s">
        <v>533</v>
      </c>
      <c r="N34" t="s">
        <v>534</v>
      </c>
      <c r="O34" t="s">
        <v>183</v>
      </c>
      <c r="P34" t="s">
        <v>41</v>
      </c>
      <c r="V34" t="s">
        <v>535</v>
      </c>
      <c r="AE34">
        <v>67.565524999999994</v>
      </c>
      <c r="AF34">
        <v>33.376024999999998</v>
      </c>
    </row>
    <row r="35" spans="1:32" x14ac:dyDescent="0.25">
      <c r="A35" t="str">
        <f>"70000001023588226"</f>
        <v>70000001023588226</v>
      </c>
      <c r="B35" t="s">
        <v>539</v>
      </c>
      <c r="C35" t="s">
        <v>536</v>
      </c>
      <c r="D35" t="s">
        <v>537</v>
      </c>
      <c r="E35" t="s">
        <v>538</v>
      </c>
      <c r="G35" t="s">
        <v>540</v>
      </c>
      <c r="I35" t="s">
        <v>541</v>
      </c>
      <c r="K35" t="s">
        <v>542</v>
      </c>
      <c r="L35" t="s">
        <v>543</v>
      </c>
      <c r="M35" t="s">
        <v>58</v>
      </c>
      <c r="N35" t="s">
        <v>111</v>
      </c>
      <c r="O35" t="s">
        <v>60</v>
      </c>
      <c r="P35" t="s">
        <v>44</v>
      </c>
      <c r="AE35">
        <v>55.418958000000003</v>
      </c>
      <c r="AF35">
        <v>43.867421</v>
      </c>
    </row>
    <row r="36" spans="1:32" x14ac:dyDescent="0.25">
      <c r="A36" t="str">
        <f>"10837314884337849"</f>
        <v>10837314884337849</v>
      </c>
      <c r="B36" t="s">
        <v>548</v>
      </c>
      <c r="C36" t="s">
        <v>545</v>
      </c>
      <c r="D36" t="s">
        <v>546</v>
      </c>
      <c r="E36" t="s">
        <v>547</v>
      </c>
      <c r="G36" t="s">
        <v>549</v>
      </c>
      <c r="H36">
        <v>173021</v>
      </c>
      <c r="I36" t="s">
        <v>550</v>
      </c>
      <c r="K36" t="s">
        <v>551</v>
      </c>
      <c r="L36" t="s">
        <v>552</v>
      </c>
      <c r="M36" t="s">
        <v>117</v>
      </c>
      <c r="N36" t="s">
        <v>118</v>
      </c>
      <c r="O36" t="s">
        <v>553</v>
      </c>
      <c r="P36" t="s">
        <v>41</v>
      </c>
      <c r="AE36">
        <v>58.513981999999999</v>
      </c>
      <c r="AF36">
        <v>31.224571000000001</v>
      </c>
    </row>
    <row r="37" spans="1:32" x14ac:dyDescent="0.25">
      <c r="A37" t="str">
        <f>"141265769340651"</f>
        <v>141265769340651</v>
      </c>
      <c r="B37" t="s">
        <v>554</v>
      </c>
      <c r="C37" t="s">
        <v>555</v>
      </c>
      <c r="D37" t="s">
        <v>556</v>
      </c>
      <c r="E37" t="s">
        <v>557</v>
      </c>
      <c r="G37" t="s">
        <v>329</v>
      </c>
      <c r="H37">
        <v>633004</v>
      </c>
      <c r="I37" t="s">
        <v>558</v>
      </c>
      <c r="K37" t="s">
        <v>559</v>
      </c>
      <c r="L37" t="s">
        <v>560</v>
      </c>
      <c r="M37" t="s">
        <v>141</v>
      </c>
      <c r="N37" t="s">
        <v>561</v>
      </c>
      <c r="O37" t="s">
        <v>62</v>
      </c>
      <c r="P37" t="s">
        <v>41</v>
      </c>
      <c r="Q37">
        <v>79139285912</v>
      </c>
      <c r="U37" t="s">
        <v>562</v>
      </c>
      <c r="AE37">
        <v>54.748382999999997</v>
      </c>
      <c r="AF37">
        <v>83.140904000000006</v>
      </c>
    </row>
    <row r="38" spans="1:32" x14ac:dyDescent="0.25">
      <c r="A38" t="str">
        <f>"282003257689183"</f>
        <v>282003257689183</v>
      </c>
      <c r="B38" t="s">
        <v>565</v>
      </c>
      <c r="C38" t="s">
        <v>564</v>
      </c>
      <c r="D38" t="s">
        <v>566</v>
      </c>
      <c r="E38" t="s">
        <v>567</v>
      </c>
      <c r="F38" t="s">
        <v>568</v>
      </c>
      <c r="G38" t="s">
        <v>569</v>
      </c>
      <c r="H38">
        <v>644016</v>
      </c>
      <c r="I38" t="s">
        <v>570</v>
      </c>
      <c r="K38" t="s">
        <v>571</v>
      </c>
      <c r="L38" t="s">
        <v>572</v>
      </c>
      <c r="M38" t="s">
        <v>573</v>
      </c>
      <c r="N38" t="s">
        <v>574</v>
      </c>
      <c r="O38" t="s">
        <v>60</v>
      </c>
      <c r="P38" t="s">
        <v>41</v>
      </c>
      <c r="AE38">
        <v>54.931057000000003</v>
      </c>
      <c r="AF38">
        <v>73.29665</v>
      </c>
    </row>
    <row r="39" spans="1:32" x14ac:dyDescent="0.25">
      <c r="A39" t="str">
        <f>"6755927722033568"</f>
        <v>6755927722033568</v>
      </c>
      <c r="B39" t="s">
        <v>579</v>
      </c>
      <c r="C39" t="s">
        <v>576</v>
      </c>
      <c r="D39" t="s">
        <v>577</v>
      </c>
      <c r="E39" t="s">
        <v>578</v>
      </c>
      <c r="F39" t="s">
        <v>64</v>
      </c>
      <c r="G39" t="s">
        <v>580</v>
      </c>
      <c r="H39">
        <v>460008</v>
      </c>
      <c r="I39" t="s">
        <v>581</v>
      </c>
      <c r="K39" t="s">
        <v>582</v>
      </c>
      <c r="M39" t="s">
        <v>87</v>
      </c>
      <c r="N39" t="s">
        <v>394</v>
      </c>
      <c r="O39" t="s">
        <v>73</v>
      </c>
      <c r="P39" t="s">
        <v>41</v>
      </c>
      <c r="AE39">
        <v>51.772865000000003</v>
      </c>
      <c r="AF39">
        <v>55.218218</v>
      </c>
    </row>
    <row r="40" spans="1:32" x14ac:dyDescent="0.25">
      <c r="A40" t="str">
        <f>"70000001046087758"</f>
        <v>70000001046087758</v>
      </c>
      <c r="B40" t="s">
        <v>586</v>
      </c>
      <c r="C40" t="s">
        <v>583</v>
      </c>
      <c r="D40" t="s">
        <v>584</v>
      </c>
      <c r="E40" t="s">
        <v>585</v>
      </c>
      <c r="G40" t="s">
        <v>587</v>
      </c>
      <c r="J40" t="s">
        <v>588</v>
      </c>
      <c r="K40" t="s">
        <v>589</v>
      </c>
      <c r="M40" t="s">
        <v>48</v>
      </c>
      <c r="N40" t="s">
        <v>209</v>
      </c>
      <c r="O40" t="s">
        <v>62</v>
      </c>
      <c r="V40" t="s">
        <v>590</v>
      </c>
      <c r="Y40" t="s">
        <v>591</v>
      </c>
      <c r="AE40">
        <v>53.288564999999998</v>
      </c>
      <c r="AF40">
        <v>36.558953000000002</v>
      </c>
    </row>
    <row r="41" spans="1:32" x14ac:dyDescent="0.25">
      <c r="A41" t="str">
        <f>"5911502791952256"</f>
        <v>5911502791952256</v>
      </c>
      <c r="B41" t="s">
        <v>294</v>
      </c>
      <c r="C41" t="s">
        <v>592</v>
      </c>
      <c r="D41" t="s">
        <v>593</v>
      </c>
      <c r="E41" t="s">
        <v>594</v>
      </c>
      <c r="G41" t="s">
        <v>595</v>
      </c>
      <c r="H41">
        <v>442780</v>
      </c>
      <c r="I41" t="s">
        <v>596</v>
      </c>
      <c r="J41" t="s">
        <v>597</v>
      </c>
      <c r="K41" t="s">
        <v>598</v>
      </c>
      <c r="L41" t="s">
        <v>599</v>
      </c>
      <c r="M41" t="s">
        <v>87</v>
      </c>
      <c r="N41" t="s">
        <v>137</v>
      </c>
      <c r="O41" t="s">
        <v>105</v>
      </c>
      <c r="P41" t="s">
        <v>130</v>
      </c>
      <c r="Q41">
        <v>79374340804</v>
      </c>
      <c r="AE41">
        <v>53.354824999999998</v>
      </c>
      <c r="AF41">
        <v>45.046559999999999</v>
      </c>
    </row>
    <row r="42" spans="1:32" x14ac:dyDescent="0.25">
      <c r="A42" t="str">
        <f>"14355752093221399"</f>
        <v>14355752093221399</v>
      </c>
      <c r="B42" t="s">
        <v>606</v>
      </c>
      <c r="C42" t="s">
        <v>603</v>
      </c>
      <c r="D42" t="s">
        <v>604</v>
      </c>
      <c r="E42" t="s">
        <v>605</v>
      </c>
      <c r="G42" t="s">
        <v>607</v>
      </c>
      <c r="H42">
        <v>618417</v>
      </c>
      <c r="I42" t="s">
        <v>608</v>
      </c>
      <c r="K42" t="s">
        <v>609</v>
      </c>
      <c r="L42" t="s">
        <v>610</v>
      </c>
      <c r="M42" t="s">
        <v>611</v>
      </c>
      <c r="N42" t="s">
        <v>612</v>
      </c>
      <c r="O42" t="s">
        <v>482</v>
      </c>
      <c r="P42" t="s">
        <v>89</v>
      </c>
      <c r="V42" t="s">
        <v>613</v>
      </c>
      <c r="AE42">
        <v>59.408594000000001</v>
      </c>
      <c r="AF42">
        <v>56.810707999999998</v>
      </c>
    </row>
    <row r="43" spans="1:32" x14ac:dyDescent="0.25">
      <c r="A43" t="str">
        <f>"3518965489869498"</f>
        <v>3518965489869498</v>
      </c>
      <c r="B43" t="s">
        <v>615</v>
      </c>
      <c r="C43" t="s">
        <v>614</v>
      </c>
      <c r="D43" t="s">
        <v>616</v>
      </c>
      <c r="E43" t="s">
        <v>617</v>
      </c>
      <c r="G43" t="s">
        <v>618</v>
      </c>
      <c r="H43">
        <v>692760</v>
      </c>
      <c r="I43" t="s">
        <v>619</v>
      </c>
      <c r="K43" t="s">
        <v>620</v>
      </c>
      <c r="L43" t="s">
        <v>621</v>
      </c>
      <c r="M43" t="s">
        <v>71</v>
      </c>
      <c r="N43" t="s">
        <v>622</v>
      </c>
      <c r="O43" t="s">
        <v>46</v>
      </c>
      <c r="P43" t="s">
        <v>41</v>
      </c>
      <c r="Q43">
        <v>79147301229</v>
      </c>
      <c r="U43" t="s">
        <v>623</v>
      </c>
      <c r="AE43">
        <v>43.358714999999997</v>
      </c>
      <c r="AF43">
        <v>132.18586500000001</v>
      </c>
    </row>
    <row r="44" spans="1:32" x14ac:dyDescent="0.25">
      <c r="A44" t="str">
        <f>"70000001031569384"</f>
        <v>70000001031569384</v>
      </c>
      <c r="B44" t="s">
        <v>627</v>
      </c>
      <c r="C44" t="s">
        <v>624</v>
      </c>
      <c r="D44" t="s">
        <v>625</v>
      </c>
      <c r="E44" t="s">
        <v>626</v>
      </c>
      <c r="J44" t="s">
        <v>628</v>
      </c>
      <c r="K44" t="s">
        <v>629</v>
      </c>
      <c r="L44" t="s">
        <v>630</v>
      </c>
      <c r="M44" t="s">
        <v>223</v>
      </c>
      <c r="N44" t="s">
        <v>631</v>
      </c>
      <c r="O44" t="s">
        <v>62</v>
      </c>
      <c r="P44" t="s">
        <v>41</v>
      </c>
      <c r="Q44">
        <v>79113880727</v>
      </c>
    </row>
    <row r="45" spans="1:32" x14ac:dyDescent="0.25">
      <c r="A45" t="str">
        <f>"70000001023075748"</f>
        <v>70000001023075748</v>
      </c>
      <c r="B45" t="s">
        <v>636</v>
      </c>
      <c r="C45" t="s">
        <v>632</v>
      </c>
      <c r="D45" t="s">
        <v>633</v>
      </c>
      <c r="E45" t="s">
        <v>634</v>
      </c>
      <c r="G45" t="s">
        <v>635</v>
      </c>
      <c r="I45" t="s">
        <v>637</v>
      </c>
      <c r="K45" t="s">
        <v>638</v>
      </c>
      <c r="L45" t="s">
        <v>520</v>
      </c>
      <c r="M45" t="s">
        <v>58</v>
      </c>
      <c r="N45" t="s">
        <v>166</v>
      </c>
      <c r="O45" t="s">
        <v>83</v>
      </c>
      <c r="P45" t="s">
        <v>41</v>
      </c>
      <c r="Q45">
        <v>79284664904</v>
      </c>
      <c r="AE45">
        <v>44.610266000000003</v>
      </c>
      <c r="AF45">
        <v>40.072125</v>
      </c>
    </row>
    <row r="46" spans="1:32" x14ac:dyDescent="0.25">
      <c r="A46" t="str">
        <f>"3800440466571366"</f>
        <v>3800440466571366</v>
      </c>
      <c r="B46" t="s">
        <v>521</v>
      </c>
      <c r="C46" t="s">
        <v>639</v>
      </c>
      <c r="D46" t="s">
        <v>640</v>
      </c>
      <c r="E46" t="s">
        <v>641</v>
      </c>
      <c r="G46" t="s">
        <v>642</v>
      </c>
      <c r="H46">
        <v>649000</v>
      </c>
      <c r="I46" t="s">
        <v>643</v>
      </c>
      <c r="J46" t="s">
        <v>644</v>
      </c>
      <c r="K46" t="s">
        <v>645</v>
      </c>
      <c r="L46" t="s">
        <v>646</v>
      </c>
      <c r="M46" t="s">
        <v>97</v>
      </c>
      <c r="N46" t="s">
        <v>208</v>
      </c>
      <c r="O46" t="s">
        <v>115</v>
      </c>
      <c r="P46" t="s">
        <v>41</v>
      </c>
      <c r="Q46">
        <v>79139999699</v>
      </c>
      <c r="U46" t="s">
        <v>647</v>
      </c>
      <c r="AE46">
        <v>51.957554999999999</v>
      </c>
      <c r="AF46">
        <v>85.967090999999996</v>
      </c>
    </row>
    <row r="47" spans="1:32" x14ac:dyDescent="0.25">
      <c r="A47" t="str">
        <f>"3659702978505327"</f>
        <v>3659702978505327</v>
      </c>
      <c r="B47" t="s">
        <v>648</v>
      </c>
      <c r="C47" t="s">
        <v>649</v>
      </c>
      <c r="D47" t="s">
        <v>650</v>
      </c>
      <c r="E47" t="s">
        <v>651</v>
      </c>
      <c r="G47" t="s">
        <v>652</v>
      </c>
      <c r="H47">
        <v>453618</v>
      </c>
      <c r="J47" t="s">
        <v>653</v>
      </c>
      <c r="K47" t="s">
        <v>654</v>
      </c>
      <c r="L47" t="s">
        <v>655</v>
      </c>
      <c r="M47" t="s">
        <v>48</v>
      </c>
      <c r="N47" t="s">
        <v>656</v>
      </c>
      <c r="O47" t="s">
        <v>575</v>
      </c>
      <c r="P47" t="s">
        <v>50</v>
      </c>
      <c r="Q47">
        <v>79028612542</v>
      </c>
      <c r="V47" t="s">
        <v>657</v>
      </c>
      <c r="AE47">
        <v>53.388286999999998</v>
      </c>
      <c r="AF47">
        <v>58.850203999999998</v>
      </c>
    </row>
    <row r="48" spans="1:32" x14ac:dyDescent="0.25">
      <c r="A48" t="str">
        <f>"70000001034819595"</f>
        <v>70000001034819595</v>
      </c>
      <c r="B48" t="s">
        <v>662</v>
      </c>
      <c r="C48" t="s">
        <v>659</v>
      </c>
      <c r="D48" t="s">
        <v>660</v>
      </c>
      <c r="E48" t="s">
        <v>661</v>
      </c>
      <c r="G48" t="s">
        <v>430</v>
      </c>
      <c r="H48">
        <v>671623</v>
      </c>
      <c r="I48" t="s">
        <v>663</v>
      </c>
      <c r="K48" t="s">
        <v>664</v>
      </c>
      <c r="L48" t="s">
        <v>665</v>
      </c>
      <c r="M48" t="s">
        <v>72</v>
      </c>
      <c r="N48" t="s">
        <v>666</v>
      </c>
      <c r="O48" t="s">
        <v>56</v>
      </c>
      <c r="P48" t="s">
        <v>89</v>
      </c>
      <c r="Q48">
        <v>79245510001</v>
      </c>
      <c r="R48">
        <v>79245510001</v>
      </c>
      <c r="U48" t="s">
        <v>667</v>
      </c>
      <c r="V48" t="s">
        <v>668</v>
      </c>
      <c r="AE48">
        <v>53.415000999999997</v>
      </c>
      <c r="AF48">
        <v>109.01831799999999</v>
      </c>
    </row>
    <row r="49" spans="1:32" x14ac:dyDescent="0.25">
      <c r="A49" t="str">
        <f>"70000001047404875"</f>
        <v>70000001047404875</v>
      </c>
      <c r="B49" t="s">
        <v>672</v>
      </c>
      <c r="C49" t="s">
        <v>669</v>
      </c>
      <c r="D49" t="s">
        <v>670</v>
      </c>
      <c r="E49" t="s">
        <v>671</v>
      </c>
      <c r="G49" t="s">
        <v>673</v>
      </c>
      <c r="J49" t="s">
        <v>674</v>
      </c>
      <c r="K49" t="s">
        <v>675</v>
      </c>
      <c r="L49" t="s">
        <v>676</v>
      </c>
      <c r="M49" t="s">
        <v>677</v>
      </c>
      <c r="N49" t="s">
        <v>678</v>
      </c>
      <c r="O49" t="s">
        <v>52</v>
      </c>
      <c r="P49" t="s">
        <v>47</v>
      </c>
      <c r="U49" t="s">
        <v>679</v>
      </c>
      <c r="AE49">
        <v>42.816977999999999</v>
      </c>
      <c r="AF49">
        <v>47.121492000000003</v>
      </c>
    </row>
    <row r="50" spans="1:32" x14ac:dyDescent="0.25">
      <c r="A50" t="str">
        <f>"70000001024352435"</f>
        <v>70000001024352435</v>
      </c>
      <c r="B50" t="s">
        <v>681</v>
      </c>
      <c r="C50" t="s">
        <v>680</v>
      </c>
      <c r="D50" t="s">
        <v>682</v>
      </c>
      <c r="E50" t="s">
        <v>683</v>
      </c>
      <c r="G50" t="s">
        <v>684</v>
      </c>
      <c r="J50" t="s">
        <v>685</v>
      </c>
      <c r="K50" t="s">
        <v>686</v>
      </c>
      <c r="L50" t="s">
        <v>687</v>
      </c>
      <c r="M50" t="s">
        <v>90</v>
      </c>
      <c r="N50" t="s">
        <v>165</v>
      </c>
      <c r="O50" t="s">
        <v>65</v>
      </c>
      <c r="P50" t="s">
        <v>44</v>
      </c>
      <c r="Q50" t="s">
        <v>688</v>
      </c>
      <c r="U50" t="s">
        <v>689</v>
      </c>
      <c r="AE50">
        <v>43.199759</v>
      </c>
      <c r="AF50">
        <v>44.754530000000003</v>
      </c>
    </row>
    <row r="51" spans="1:32" x14ac:dyDescent="0.25">
      <c r="A51" t="str">
        <f>"70000001023558645"</f>
        <v>70000001023558645</v>
      </c>
      <c r="B51" t="s">
        <v>128</v>
      </c>
      <c r="C51" t="s">
        <v>690</v>
      </c>
      <c r="D51" t="s">
        <v>691</v>
      </c>
      <c r="E51" t="s">
        <v>692</v>
      </c>
      <c r="G51" t="s">
        <v>693</v>
      </c>
      <c r="I51" t="s">
        <v>694</v>
      </c>
      <c r="J51" t="s">
        <v>695</v>
      </c>
      <c r="K51" t="s">
        <v>696</v>
      </c>
      <c r="M51" t="s">
        <v>51</v>
      </c>
      <c r="N51" t="s">
        <v>426</v>
      </c>
      <c r="O51" t="s">
        <v>80</v>
      </c>
      <c r="P51" t="s">
        <v>41</v>
      </c>
      <c r="AE51">
        <v>46.307687999999999</v>
      </c>
      <c r="AF51">
        <v>44.272725999999999</v>
      </c>
    </row>
    <row r="52" spans="1:32" x14ac:dyDescent="0.25">
      <c r="A52" t="str">
        <f>"11259527349403866"</f>
        <v>11259527349403866</v>
      </c>
      <c r="B52" t="s">
        <v>700</v>
      </c>
      <c r="C52" t="s">
        <v>697</v>
      </c>
      <c r="D52" t="s">
        <v>698</v>
      </c>
      <c r="E52" t="s">
        <v>699</v>
      </c>
      <c r="F52" t="s">
        <v>701</v>
      </c>
      <c r="G52" t="s">
        <v>702</v>
      </c>
      <c r="H52">
        <v>185013</v>
      </c>
      <c r="J52" t="s">
        <v>703</v>
      </c>
      <c r="K52" t="s">
        <v>704</v>
      </c>
      <c r="L52" t="s">
        <v>705</v>
      </c>
      <c r="M52" t="s">
        <v>270</v>
      </c>
      <c r="N52" t="s">
        <v>706</v>
      </c>
      <c r="O52" t="s">
        <v>119</v>
      </c>
      <c r="P52" t="s">
        <v>45</v>
      </c>
      <c r="U52" t="s">
        <v>707</v>
      </c>
      <c r="V52" t="s">
        <v>708</v>
      </c>
      <c r="AE52">
        <v>61.808993999999998</v>
      </c>
      <c r="AF52">
        <v>34.279890999999999</v>
      </c>
    </row>
    <row r="53" spans="1:32" x14ac:dyDescent="0.25">
      <c r="A53" t="str">
        <f>"70000001034526709"</f>
        <v>70000001034526709</v>
      </c>
      <c r="B53" t="s">
        <v>712</v>
      </c>
      <c r="C53" t="s">
        <v>709</v>
      </c>
      <c r="D53" t="s">
        <v>710</v>
      </c>
      <c r="E53" t="s">
        <v>711</v>
      </c>
      <c r="G53" t="s">
        <v>713</v>
      </c>
      <c r="H53">
        <v>169500</v>
      </c>
      <c r="J53" t="s">
        <v>714</v>
      </c>
      <c r="K53" t="s">
        <v>715</v>
      </c>
      <c r="M53" t="s">
        <v>57</v>
      </c>
      <c r="N53" t="s">
        <v>123</v>
      </c>
      <c r="O53" t="s">
        <v>56</v>
      </c>
      <c r="P53" t="s">
        <v>41</v>
      </c>
      <c r="Q53">
        <v>79129433777</v>
      </c>
      <c r="R53">
        <v>79129433777</v>
      </c>
      <c r="AE53">
        <v>63.603451999999997</v>
      </c>
      <c r="AF53">
        <v>53.876783000000003</v>
      </c>
    </row>
    <row r="54" spans="1:32" x14ac:dyDescent="0.25">
      <c r="A54" t="str">
        <f>"70000001024201111"</f>
        <v>70000001024201111</v>
      </c>
      <c r="B54" t="s">
        <v>330</v>
      </c>
      <c r="C54" t="s">
        <v>716</v>
      </c>
      <c r="D54" t="s">
        <v>717</v>
      </c>
      <c r="E54" t="s">
        <v>718</v>
      </c>
      <c r="G54" t="s">
        <v>719</v>
      </c>
      <c r="I54" t="s">
        <v>720</v>
      </c>
      <c r="K54" t="s">
        <v>721</v>
      </c>
      <c r="L54" t="s">
        <v>194</v>
      </c>
      <c r="M54" t="s">
        <v>58</v>
      </c>
      <c r="N54" t="s">
        <v>92</v>
      </c>
      <c r="O54" t="s">
        <v>83</v>
      </c>
      <c r="P54" t="s">
        <v>89</v>
      </c>
      <c r="Q54">
        <v>79787159751</v>
      </c>
      <c r="AE54">
        <v>45.198818000000003</v>
      </c>
      <c r="AF54">
        <v>33.342770000000002</v>
      </c>
    </row>
    <row r="55" spans="1:32" x14ac:dyDescent="0.25">
      <c r="A55" t="str">
        <f>"2956015536630835"</f>
        <v>2956015536630835</v>
      </c>
      <c r="B55" t="s">
        <v>722</v>
      </c>
      <c r="C55" t="s">
        <v>723</v>
      </c>
      <c r="D55" t="s">
        <v>724</v>
      </c>
      <c r="E55" t="s">
        <v>725</v>
      </c>
      <c r="G55" t="s">
        <v>726</v>
      </c>
      <c r="H55">
        <v>425011</v>
      </c>
      <c r="I55" t="s">
        <v>727</v>
      </c>
      <c r="K55" t="s">
        <v>728</v>
      </c>
      <c r="L55" t="s">
        <v>729</v>
      </c>
      <c r="M55" t="s">
        <v>43</v>
      </c>
      <c r="N55" t="s">
        <v>54</v>
      </c>
      <c r="O55" t="s">
        <v>405</v>
      </c>
      <c r="P55" t="s">
        <v>50</v>
      </c>
      <c r="AE55">
        <v>55.863394999999997</v>
      </c>
      <c r="AF55">
        <v>48.353957000000001</v>
      </c>
    </row>
    <row r="56" spans="1:32" x14ac:dyDescent="0.25">
      <c r="A56" t="str">
        <f>"70000001036259942"</f>
        <v>70000001036259942</v>
      </c>
      <c r="B56" t="s">
        <v>733</v>
      </c>
      <c r="C56" t="s">
        <v>731</v>
      </c>
      <c r="D56" t="s">
        <v>732</v>
      </c>
      <c r="E56" t="s">
        <v>658</v>
      </c>
      <c r="G56" t="s">
        <v>734</v>
      </c>
      <c r="H56">
        <v>431520</v>
      </c>
      <c r="J56" t="s">
        <v>735</v>
      </c>
      <c r="K56" t="s">
        <v>736</v>
      </c>
      <c r="L56" t="s">
        <v>737</v>
      </c>
      <c r="M56" t="s">
        <v>48</v>
      </c>
      <c r="N56" t="s">
        <v>738</v>
      </c>
      <c r="O56" t="s">
        <v>196</v>
      </c>
      <c r="P56" t="s">
        <v>45</v>
      </c>
      <c r="V56" t="s">
        <v>739</v>
      </c>
      <c r="W56" t="s">
        <v>740</v>
      </c>
      <c r="AE56">
        <v>54.235261999999999</v>
      </c>
      <c r="AF56">
        <v>45.071379999999998</v>
      </c>
    </row>
    <row r="57" spans="1:32" x14ac:dyDescent="0.25">
      <c r="A57" t="str">
        <f>"7037402698777138"</f>
        <v>7037402698777138</v>
      </c>
      <c r="B57" t="s">
        <v>742</v>
      </c>
      <c r="C57" t="s">
        <v>741</v>
      </c>
      <c r="D57" t="s">
        <v>743</v>
      </c>
      <c r="E57" t="s">
        <v>744</v>
      </c>
      <c r="G57" t="s">
        <v>395</v>
      </c>
      <c r="H57">
        <v>678080</v>
      </c>
      <c r="I57" t="s">
        <v>745</v>
      </c>
      <c r="J57" t="s">
        <v>746</v>
      </c>
      <c r="K57" t="s">
        <v>747</v>
      </c>
      <c r="L57" t="s">
        <v>748</v>
      </c>
      <c r="M57" t="s">
        <v>124</v>
      </c>
      <c r="N57" t="s">
        <v>749</v>
      </c>
      <c r="O57" t="s">
        <v>52</v>
      </c>
      <c r="P57" t="s">
        <v>41</v>
      </c>
      <c r="Q57" t="s">
        <v>750</v>
      </c>
      <c r="U57" t="s">
        <v>751</v>
      </c>
      <c r="AE57">
        <v>61.961134000000001</v>
      </c>
      <c r="AF57">
        <v>129.91303300000001</v>
      </c>
    </row>
    <row r="58" spans="1:32" x14ac:dyDescent="0.25">
      <c r="A58" t="str">
        <f>"70000001022600188"</f>
        <v>70000001022600188</v>
      </c>
      <c r="B58" t="s">
        <v>523</v>
      </c>
      <c r="C58" t="s">
        <v>752</v>
      </c>
      <c r="D58" t="s">
        <v>753</v>
      </c>
      <c r="E58" t="s">
        <v>754</v>
      </c>
      <c r="F58" t="s">
        <v>755</v>
      </c>
      <c r="G58" t="s">
        <v>756</v>
      </c>
      <c r="I58" t="s">
        <v>757</v>
      </c>
      <c r="K58" t="s">
        <v>758</v>
      </c>
      <c r="L58" t="s">
        <v>759</v>
      </c>
      <c r="M58" t="s">
        <v>90</v>
      </c>
      <c r="N58" t="s">
        <v>760</v>
      </c>
      <c r="O58" t="s">
        <v>77</v>
      </c>
      <c r="P58" t="s">
        <v>50</v>
      </c>
      <c r="AE58">
        <v>43.040337000000001</v>
      </c>
      <c r="AF58">
        <v>44.697890999999998</v>
      </c>
    </row>
    <row r="59" spans="1:32" x14ac:dyDescent="0.25">
      <c r="A59" t="str">
        <f>"70000001040354764"</f>
        <v>70000001040354764</v>
      </c>
      <c r="B59" t="s">
        <v>600</v>
      </c>
      <c r="C59" t="s">
        <v>761</v>
      </c>
      <c r="D59" t="s">
        <v>198</v>
      </c>
      <c r="E59" t="s">
        <v>762</v>
      </c>
      <c r="G59" t="s">
        <v>763</v>
      </c>
      <c r="I59" t="s">
        <v>764</v>
      </c>
      <c r="K59" t="s">
        <v>765</v>
      </c>
      <c r="L59" t="s">
        <v>766</v>
      </c>
      <c r="M59" t="s">
        <v>86</v>
      </c>
      <c r="N59" t="s">
        <v>767</v>
      </c>
      <c r="O59" t="s">
        <v>162</v>
      </c>
      <c r="P59" t="s">
        <v>50</v>
      </c>
      <c r="AE59">
        <v>55.309894</v>
      </c>
      <c r="AF59">
        <v>50.134284999999998</v>
      </c>
    </row>
    <row r="60" spans="1:32" x14ac:dyDescent="0.25">
      <c r="A60" t="str">
        <f>"70000001027138701"</f>
        <v>70000001027138701</v>
      </c>
      <c r="B60" t="s">
        <v>771</v>
      </c>
      <c r="C60" t="s">
        <v>768</v>
      </c>
      <c r="D60" t="s">
        <v>769</v>
      </c>
      <c r="E60" t="s">
        <v>770</v>
      </c>
      <c r="G60" t="s">
        <v>772</v>
      </c>
      <c r="I60" t="s">
        <v>773</v>
      </c>
      <c r="J60" t="s">
        <v>774</v>
      </c>
      <c r="K60" t="s">
        <v>775</v>
      </c>
      <c r="L60" t="s">
        <v>776</v>
      </c>
      <c r="M60" t="s">
        <v>136</v>
      </c>
      <c r="N60" t="s">
        <v>427</v>
      </c>
      <c r="O60" t="s">
        <v>53</v>
      </c>
      <c r="P60" t="s">
        <v>44</v>
      </c>
      <c r="Q60">
        <v>79293581800</v>
      </c>
      <c r="AE60">
        <v>51.704092000000003</v>
      </c>
      <c r="AF60">
        <v>94.54271</v>
      </c>
    </row>
    <row r="61" spans="1:32" x14ac:dyDescent="0.25">
      <c r="A61" t="str">
        <f>"9711414977495916"</f>
        <v>9711414977495916</v>
      </c>
      <c r="B61" t="s">
        <v>777</v>
      </c>
      <c r="C61" t="s">
        <v>778</v>
      </c>
      <c r="D61" t="s">
        <v>779</v>
      </c>
      <c r="E61" t="s">
        <v>780</v>
      </c>
      <c r="G61" t="s">
        <v>445</v>
      </c>
      <c r="H61">
        <v>655004</v>
      </c>
      <c r="I61" t="s">
        <v>781</v>
      </c>
      <c r="K61" t="s">
        <v>782</v>
      </c>
      <c r="L61" t="s">
        <v>783</v>
      </c>
      <c r="M61" t="s">
        <v>58</v>
      </c>
      <c r="N61" t="s">
        <v>103</v>
      </c>
      <c r="O61" t="s">
        <v>62</v>
      </c>
      <c r="P61" t="s">
        <v>50</v>
      </c>
      <c r="U61" t="s">
        <v>784</v>
      </c>
      <c r="AE61">
        <v>53.716386</v>
      </c>
      <c r="AF61">
        <v>91.370998</v>
      </c>
    </row>
    <row r="62" spans="1:32" x14ac:dyDescent="0.25">
      <c r="A62" t="str">
        <f>"3378228001582991"</f>
        <v>3378228001582991</v>
      </c>
      <c r="B62" t="s">
        <v>788</v>
      </c>
      <c r="C62" t="s">
        <v>785</v>
      </c>
      <c r="D62" t="s">
        <v>786</v>
      </c>
      <c r="E62" t="s">
        <v>787</v>
      </c>
      <c r="G62" t="s">
        <v>789</v>
      </c>
      <c r="H62">
        <v>346780</v>
      </c>
      <c r="I62" t="s">
        <v>790</v>
      </c>
      <c r="J62" t="s">
        <v>791</v>
      </c>
      <c r="K62" t="s">
        <v>792</v>
      </c>
      <c r="M62" t="s">
        <v>97</v>
      </c>
      <c r="N62" t="s">
        <v>143</v>
      </c>
      <c r="O62" t="s">
        <v>257</v>
      </c>
      <c r="P62" t="s">
        <v>41</v>
      </c>
      <c r="Q62" t="s">
        <v>793</v>
      </c>
      <c r="AE62">
        <v>47.107596999999998</v>
      </c>
      <c r="AF62">
        <v>39.419893999999999</v>
      </c>
    </row>
    <row r="63" spans="1:32" x14ac:dyDescent="0.25">
      <c r="A63" t="str">
        <f>"70000001050716898"</f>
        <v>70000001050716898</v>
      </c>
      <c r="B63" t="s">
        <v>246</v>
      </c>
      <c r="C63" t="s">
        <v>794</v>
      </c>
      <c r="D63" t="s">
        <v>795</v>
      </c>
      <c r="E63" t="s">
        <v>796</v>
      </c>
      <c r="G63" t="s">
        <v>797</v>
      </c>
      <c r="J63" t="s">
        <v>798</v>
      </c>
      <c r="K63" t="s">
        <v>799</v>
      </c>
      <c r="M63" t="s">
        <v>76</v>
      </c>
      <c r="N63" t="s">
        <v>526</v>
      </c>
      <c r="O63" t="s">
        <v>285</v>
      </c>
      <c r="P63" t="s">
        <v>45</v>
      </c>
      <c r="V63" t="s">
        <v>800</v>
      </c>
      <c r="AE63">
        <v>54.032378999999999</v>
      </c>
      <c r="AF63">
        <v>39.748126999999997</v>
      </c>
    </row>
    <row r="64" spans="1:32" x14ac:dyDescent="0.25">
      <c r="A64" t="str">
        <f>"2533803071382010"</f>
        <v>2533803071382010</v>
      </c>
      <c r="B64" t="s">
        <v>802</v>
      </c>
      <c r="C64" t="s">
        <v>801</v>
      </c>
      <c r="D64" t="s">
        <v>730</v>
      </c>
      <c r="E64" t="s">
        <v>803</v>
      </c>
      <c r="G64" t="s">
        <v>352</v>
      </c>
      <c r="H64">
        <v>443528</v>
      </c>
      <c r="I64" t="s">
        <v>804</v>
      </c>
      <c r="J64" t="s">
        <v>805</v>
      </c>
      <c r="K64" t="s">
        <v>806</v>
      </c>
      <c r="L64" t="s">
        <v>807</v>
      </c>
      <c r="M64" t="s">
        <v>43</v>
      </c>
      <c r="N64" t="s">
        <v>108</v>
      </c>
      <c r="O64" t="s">
        <v>74</v>
      </c>
      <c r="P64" t="s">
        <v>41</v>
      </c>
      <c r="Q64">
        <v>79171038803</v>
      </c>
      <c r="U64" t="s">
        <v>601</v>
      </c>
      <c r="V64" t="s">
        <v>602</v>
      </c>
      <c r="W64" t="s">
        <v>808</v>
      </c>
      <c r="AE64">
        <v>53.279218</v>
      </c>
      <c r="AF64">
        <v>50.409059999999997</v>
      </c>
    </row>
    <row r="65" spans="1:32" x14ac:dyDescent="0.25">
      <c r="A65" t="str">
        <f>"70000001024538411"</f>
        <v>70000001024538411</v>
      </c>
      <c r="B65" t="s">
        <v>810</v>
      </c>
      <c r="C65" t="s">
        <v>809</v>
      </c>
      <c r="D65" t="s">
        <v>811</v>
      </c>
      <c r="E65" t="s">
        <v>812</v>
      </c>
      <c r="G65" t="s">
        <v>813</v>
      </c>
      <c r="I65" t="s">
        <v>814</v>
      </c>
      <c r="J65" t="s">
        <v>815</v>
      </c>
      <c r="K65" t="s">
        <v>816</v>
      </c>
      <c r="M65" t="s">
        <v>817</v>
      </c>
      <c r="N65" t="s">
        <v>818</v>
      </c>
      <c r="O65" t="s">
        <v>140</v>
      </c>
      <c r="P65" t="s">
        <v>41</v>
      </c>
      <c r="Q65">
        <v>79270525051</v>
      </c>
      <c r="V65" t="s">
        <v>819</v>
      </c>
      <c r="AE65">
        <v>52.035575999999999</v>
      </c>
      <c r="AF65">
        <v>47.772198000000003</v>
      </c>
    </row>
    <row r="66" spans="1:32" x14ac:dyDescent="0.25">
      <c r="A66" t="str">
        <f>"12385427256247951"</f>
        <v>12385427256247951</v>
      </c>
      <c r="B66" t="s">
        <v>820</v>
      </c>
      <c r="C66" t="s">
        <v>821</v>
      </c>
      <c r="D66" t="s">
        <v>822</v>
      </c>
      <c r="E66" t="s">
        <v>147</v>
      </c>
      <c r="G66" t="s">
        <v>823</v>
      </c>
      <c r="H66">
        <v>694046</v>
      </c>
      <c r="I66" t="s">
        <v>824</v>
      </c>
      <c r="J66" t="s">
        <v>825</v>
      </c>
      <c r="K66" t="s">
        <v>826</v>
      </c>
      <c r="L66" t="s">
        <v>827</v>
      </c>
      <c r="M66" t="s">
        <v>43</v>
      </c>
      <c r="N66" t="s">
        <v>99</v>
      </c>
      <c r="O66" t="s">
        <v>163</v>
      </c>
      <c r="P66" t="s">
        <v>50</v>
      </c>
      <c r="Q66">
        <v>79147577074</v>
      </c>
      <c r="AE66">
        <v>46.920555999999998</v>
      </c>
      <c r="AF66">
        <v>142.65922699999999</v>
      </c>
    </row>
    <row r="67" spans="1:32" x14ac:dyDescent="0.25">
      <c r="A67" t="str">
        <f>"70000001045334771"</f>
        <v>70000001045334771</v>
      </c>
      <c r="B67" t="s">
        <v>831</v>
      </c>
      <c r="C67" t="s">
        <v>828</v>
      </c>
      <c r="D67" t="s">
        <v>829</v>
      </c>
      <c r="E67" t="s">
        <v>830</v>
      </c>
      <c r="I67" t="s">
        <v>832</v>
      </c>
      <c r="J67" t="s">
        <v>833</v>
      </c>
      <c r="K67" t="s">
        <v>834</v>
      </c>
      <c r="L67" t="s">
        <v>835</v>
      </c>
      <c r="M67" t="s">
        <v>207</v>
      </c>
      <c r="N67" t="s">
        <v>836</v>
      </c>
      <c r="O67" t="s">
        <v>56</v>
      </c>
      <c r="P67" t="s">
        <v>47</v>
      </c>
    </row>
    <row r="68" spans="1:32" x14ac:dyDescent="0.25">
      <c r="A68" t="str">
        <f>"8866990047363602"</f>
        <v>8866990047363602</v>
      </c>
      <c r="B68" t="s">
        <v>840</v>
      </c>
      <c r="C68" t="s">
        <v>837</v>
      </c>
      <c r="D68" t="s">
        <v>838</v>
      </c>
      <c r="E68" t="s">
        <v>839</v>
      </c>
      <c r="F68" t="s">
        <v>64</v>
      </c>
      <c r="G68" t="s">
        <v>841</v>
      </c>
      <c r="H68">
        <v>214015</v>
      </c>
      <c r="I68" t="s">
        <v>842</v>
      </c>
      <c r="K68" t="s">
        <v>843</v>
      </c>
      <c r="L68" t="s">
        <v>844</v>
      </c>
      <c r="M68" t="s">
        <v>109</v>
      </c>
      <c r="N68" t="s">
        <v>845</v>
      </c>
      <c r="O68" t="s">
        <v>106</v>
      </c>
      <c r="P68" t="s">
        <v>50</v>
      </c>
      <c r="V68" t="s">
        <v>846</v>
      </c>
      <c r="AE68">
        <v>54.792515000000002</v>
      </c>
      <c r="AF68">
        <v>32.021107999999998</v>
      </c>
    </row>
    <row r="69" spans="1:32" x14ac:dyDescent="0.25">
      <c r="A69" t="str">
        <f>"12526164744602226"</f>
        <v>12526164744602226</v>
      </c>
      <c r="B69" t="s">
        <v>848</v>
      </c>
      <c r="C69" t="s">
        <v>847</v>
      </c>
      <c r="D69" t="s">
        <v>849</v>
      </c>
      <c r="E69" t="s">
        <v>850</v>
      </c>
      <c r="G69" t="s">
        <v>851</v>
      </c>
      <c r="H69">
        <v>357821</v>
      </c>
      <c r="J69" t="s">
        <v>852</v>
      </c>
      <c r="K69" t="s">
        <v>853</v>
      </c>
      <c r="L69" t="s">
        <v>854</v>
      </c>
      <c r="M69" t="s">
        <v>51</v>
      </c>
      <c r="N69" t="s">
        <v>112</v>
      </c>
      <c r="O69" t="s">
        <v>98</v>
      </c>
      <c r="P69" t="s">
        <v>41</v>
      </c>
      <c r="AE69">
        <v>44.129592000000002</v>
      </c>
      <c r="AF69">
        <v>43.448341999999997</v>
      </c>
    </row>
    <row r="70" spans="1:32" x14ac:dyDescent="0.25">
      <c r="A70" t="str">
        <f>"11400265837886543"</f>
        <v>11400265837886543</v>
      </c>
      <c r="B70" t="s">
        <v>856</v>
      </c>
      <c r="C70" t="s">
        <v>855</v>
      </c>
      <c r="D70" t="s">
        <v>857</v>
      </c>
      <c r="E70" t="s">
        <v>858</v>
      </c>
      <c r="G70" t="s">
        <v>859</v>
      </c>
      <c r="H70">
        <v>393190</v>
      </c>
      <c r="I70" t="s">
        <v>860</v>
      </c>
      <c r="K70" t="s">
        <v>861</v>
      </c>
      <c r="L70" t="s">
        <v>862</v>
      </c>
      <c r="M70" t="s">
        <v>863</v>
      </c>
      <c r="N70" t="s">
        <v>864</v>
      </c>
      <c r="O70" t="s">
        <v>60</v>
      </c>
      <c r="P70" t="s">
        <v>50</v>
      </c>
      <c r="AE70">
        <v>52.593485999999999</v>
      </c>
      <c r="AF70">
        <v>41.507283000000001</v>
      </c>
    </row>
    <row r="71" spans="1:32" x14ac:dyDescent="0.25">
      <c r="A71" t="str">
        <f>"70000001034390668"</f>
        <v>70000001034390668</v>
      </c>
      <c r="B71" t="s">
        <v>865</v>
      </c>
      <c r="C71" t="s">
        <v>866</v>
      </c>
      <c r="D71" t="s">
        <v>867</v>
      </c>
      <c r="E71" t="s">
        <v>868</v>
      </c>
      <c r="G71" t="s">
        <v>367</v>
      </c>
      <c r="J71" t="s">
        <v>869</v>
      </c>
      <c r="K71" t="s">
        <v>870</v>
      </c>
      <c r="L71" t="s">
        <v>871</v>
      </c>
      <c r="M71" t="s">
        <v>271</v>
      </c>
      <c r="N71" t="s">
        <v>872</v>
      </c>
      <c r="O71" t="s">
        <v>481</v>
      </c>
      <c r="P71" t="s">
        <v>50</v>
      </c>
      <c r="AE71">
        <v>57.785926000000003</v>
      </c>
      <c r="AF71">
        <v>36.69415</v>
      </c>
    </row>
    <row r="72" spans="1:32" x14ac:dyDescent="0.25">
      <c r="A72" t="str">
        <f>"422740746401859"</f>
        <v>422740746401859</v>
      </c>
      <c r="B72" t="s">
        <v>876</v>
      </c>
      <c r="C72" t="s">
        <v>873</v>
      </c>
      <c r="D72" t="s">
        <v>874</v>
      </c>
      <c r="E72" t="s">
        <v>875</v>
      </c>
      <c r="G72" t="s">
        <v>877</v>
      </c>
      <c r="I72" t="s">
        <v>878</v>
      </c>
      <c r="K72" t="s">
        <v>879</v>
      </c>
      <c r="L72" t="s">
        <v>880</v>
      </c>
      <c r="M72" t="s">
        <v>881</v>
      </c>
      <c r="N72" t="s">
        <v>882</v>
      </c>
      <c r="O72" t="s">
        <v>46</v>
      </c>
      <c r="P72" t="s">
        <v>89</v>
      </c>
      <c r="U72" t="s">
        <v>883</v>
      </c>
      <c r="V72" t="s">
        <v>884</v>
      </c>
      <c r="W72" t="s">
        <v>885</v>
      </c>
      <c r="AE72">
        <v>56.607771</v>
      </c>
      <c r="AF72">
        <v>84.858475999999996</v>
      </c>
    </row>
    <row r="73" spans="1:32" x14ac:dyDescent="0.25">
      <c r="A73" t="str">
        <f>"70000001039181162"</f>
        <v>70000001039181162</v>
      </c>
      <c r="B73" t="s">
        <v>889</v>
      </c>
      <c r="C73" t="s">
        <v>886</v>
      </c>
      <c r="D73" t="s">
        <v>887</v>
      </c>
      <c r="E73" t="s">
        <v>888</v>
      </c>
      <c r="G73" t="s">
        <v>272</v>
      </c>
      <c r="I73" t="s">
        <v>522</v>
      </c>
      <c r="K73" t="s">
        <v>890</v>
      </c>
      <c r="L73" t="s">
        <v>891</v>
      </c>
      <c r="M73" t="s">
        <v>195</v>
      </c>
      <c r="N73" t="s">
        <v>892</v>
      </c>
      <c r="AE73">
        <v>54.518504999999998</v>
      </c>
      <c r="AF73">
        <v>37.058368000000002</v>
      </c>
    </row>
    <row r="74" spans="1:32" x14ac:dyDescent="0.25">
      <c r="A74" t="str">
        <f>"1830115629873581"</f>
        <v>1830115629873581</v>
      </c>
      <c r="B74" t="s">
        <v>896</v>
      </c>
      <c r="C74" t="s">
        <v>893</v>
      </c>
      <c r="D74" t="s">
        <v>894</v>
      </c>
      <c r="E74" t="s">
        <v>895</v>
      </c>
      <c r="G74" t="s">
        <v>897</v>
      </c>
      <c r="H74">
        <v>627141</v>
      </c>
      <c r="I74" t="s">
        <v>898</v>
      </c>
      <c r="K74" t="s">
        <v>899</v>
      </c>
      <c r="M74" t="s">
        <v>483</v>
      </c>
      <c r="N74" t="s">
        <v>900</v>
      </c>
      <c r="O74" t="s">
        <v>84</v>
      </c>
      <c r="P74" t="s">
        <v>41</v>
      </c>
      <c r="AE74">
        <v>56.515379000000003</v>
      </c>
      <c r="AF74">
        <v>66.520697999999996</v>
      </c>
    </row>
    <row r="75" spans="1:32" x14ac:dyDescent="0.25">
      <c r="A75" t="str">
        <f>"70000001038932667"</f>
        <v>70000001038932667</v>
      </c>
      <c r="B75" t="s">
        <v>904</v>
      </c>
      <c r="C75" t="s">
        <v>901</v>
      </c>
      <c r="D75" t="s">
        <v>902</v>
      </c>
      <c r="E75" t="s">
        <v>903</v>
      </c>
      <c r="G75" t="s">
        <v>905</v>
      </c>
      <c r="J75" t="s">
        <v>906</v>
      </c>
      <c r="K75" t="s">
        <v>907</v>
      </c>
      <c r="L75" t="s">
        <v>908</v>
      </c>
      <c r="M75" t="s">
        <v>116</v>
      </c>
      <c r="N75" t="s">
        <v>245</v>
      </c>
      <c r="O75" t="s">
        <v>525</v>
      </c>
      <c r="AE75">
        <v>57.041918000000003</v>
      </c>
      <c r="AF75">
        <v>54.00902</v>
      </c>
    </row>
    <row r="76" spans="1:32" x14ac:dyDescent="0.25">
      <c r="A76" t="str">
        <f>"70000001023800861"</f>
        <v>70000001023800861</v>
      </c>
      <c r="B76" t="s">
        <v>912</v>
      </c>
      <c r="C76" t="s">
        <v>909</v>
      </c>
      <c r="D76" t="s">
        <v>910</v>
      </c>
      <c r="E76" t="s">
        <v>911</v>
      </c>
      <c r="G76" t="s">
        <v>913</v>
      </c>
      <c r="I76" t="s">
        <v>914</v>
      </c>
      <c r="J76" t="s">
        <v>915</v>
      </c>
      <c r="K76" t="s">
        <v>916</v>
      </c>
      <c r="L76" t="s">
        <v>917</v>
      </c>
      <c r="M76" t="s">
        <v>122</v>
      </c>
      <c r="N76" t="s">
        <v>431</v>
      </c>
      <c r="O76" t="s">
        <v>144</v>
      </c>
      <c r="P76" t="s">
        <v>45</v>
      </c>
      <c r="Q76">
        <v>79050379123</v>
      </c>
      <c r="R76">
        <v>79050379123</v>
      </c>
      <c r="U76" t="s">
        <v>918</v>
      </c>
      <c r="V76" t="s">
        <v>919</v>
      </c>
      <c r="W76" t="s">
        <v>920</v>
      </c>
      <c r="AE76">
        <v>54.216906999999999</v>
      </c>
      <c r="AF76">
        <v>49.646912999999998</v>
      </c>
    </row>
    <row r="77" spans="1:32" x14ac:dyDescent="0.25">
      <c r="A77" t="str">
        <f>"70000001023814058"</f>
        <v>70000001023814058</v>
      </c>
      <c r="B77" t="s">
        <v>924</v>
      </c>
      <c r="C77" t="s">
        <v>921</v>
      </c>
      <c r="D77" t="s">
        <v>922</v>
      </c>
      <c r="E77" t="s">
        <v>923</v>
      </c>
      <c r="G77" t="s">
        <v>524</v>
      </c>
      <c r="H77">
        <v>682640</v>
      </c>
      <c r="J77" t="s">
        <v>925</v>
      </c>
      <c r="K77" t="s">
        <v>926</v>
      </c>
      <c r="L77" t="s">
        <v>927</v>
      </c>
      <c r="M77" t="s">
        <v>57</v>
      </c>
      <c r="N77" t="s">
        <v>142</v>
      </c>
      <c r="O77" t="s">
        <v>56</v>
      </c>
      <c r="P77" t="s">
        <v>41</v>
      </c>
      <c r="Q77">
        <v>79141797884</v>
      </c>
      <c r="AE77">
        <v>50.237240999999997</v>
      </c>
      <c r="AF77">
        <v>136.89694499999999</v>
      </c>
    </row>
    <row r="78" spans="1:32" x14ac:dyDescent="0.25">
      <c r="A78" t="str">
        <f>"70000001035546678"</f>
        <v>70000001035546678</v>
      </c>
      <c r="B78" t="s">
        <v>931</v>
      </c>
      <c r="C78" t="s">
        <v>928</v>
      </c>
      <c r="D78" t="s">
        <v>929</v>
      </c>
      <c r="E78" t="s">
        <v>930</v>
      </c>
      <c r="J78" t="s">
        <v>932</v>
      </c>
      <c r="K78" t="s">
        <v>933</v>
      </c>
      <c r="L78" t="s">
        <v>934</v>
      </c>
      <c r="M78" t="s">
        <v>86</v>
      </c>
      <c r="N78" t="s">
        <v>563</v>
      </c>
      <c r="O78" t="s">
        <v>353</v>
      </c>
      <c r="P78" t="s">
        <v>41</v>
      </c>
    </row>
    <row r="79" spans="1:32" x14ac:dyDescent="0.25">
      <c r="A79" t="str">
        <f>"3659703978481718"</f>
        <v>3659703978481718</v>
      </c>
      <c r="B79" t="s">
        <v>937</v>
      </c>
      <c r="C79" t="s">
        <v>935</v>
      </c>
      <c r="D79" t="s">
        <v>936</v>
      </c>
      <c r="E79" t="s">
        <v>938</v>
      </c>
      <c r="G79" t="s">
        <v>939</v>
      </c>
      <c r="H79">
        <v>457415</v>
      </c>
      <c r="I79" t="s">
        <v>940</v>
      </c>
      <c r="K79" t="s">
        <v>941</v>
      </c>
      <c r="L79" t="s">
        <v>942</v>
      </c>
      <c r="M79" t="s">
        <v>139</v>
      </c>
      <c r="N79" t="s">
        <v>428</v>
      </c>
      <c r="O79" t="s">
        <v>79</v>
      </c>
      <c r="P79" t="s">
        <v>44</v>
      </c>
      <c r="AE79">
        <v>53.559376999999998</v>
      </c>
      <c r="AF79">
        <v>59.229484999999997</v>
      </c>
    </row>
    <row r="80" spans="1:32" x14ac:dyDescent="0.25">
      <c r="A80" t="str">
        <f>"70000001034219035"</f>
        <v>70000001034219035</v>
      </c>
      <c r="B80" t="s">
        <v>943</v>
      </c>
      <c r="C80" t="s">
        <v>944</v>
      </c>
      <c r="D80" t="s">
        <v>945</v>
      </c>
      <c r="E80" t="s">
        <v>946</v>
      </c>
      <c r="G80" t="s">
        <v>544</v>
      </c>
      <c r="J80" t="s">
        <v>947</v>
      </c>
      <c r="K80" t="s">
        <v>948</v>
      </c>
      <c r="L80" t="s">
        <v>949</v>
      </c>
      <c r="M80" t="s">
        <v>950</v>
      </c>
      <c r="N80" t="s">
        <v>951</v>
      </c>
      <c r="O80" t="s">
        <v>429</v>
      </c>
      <c r="P80" t="s">
        <v>41</v>
      </c>
      <c r="Q80">
        <v>79288960000</v>
      </c>
      <c r="U80" t="s">
        <v>952</v>
      </c>
      <c r="V80" t="s">
        <v>953</v>
      </c>
      <c r="AE80">
        <v>43.299030000000002</v>
      </c>
      <c r="AF80">
        <v>45.843625000000003</v>
      </c>
    </row>
    <row r="81" spans="1:32" x14ac:dyDescent="0.25">
      <c r="A81" t="str">
        <f>"70000001034903868"</f>
        <v>70000001034903868</v>
      </c>
      <c r="B81" t="s">
        <v>955</v>
      </c>
      <c r="C81" t="s">
        <v>954</v>
      </c>
      <c r="D81" t="s">
        <v>956</v>
      </c>
      <c r="E81" t="s">
        <v>957</v>
      </c>
      <c r="G81" t="s">
        <v>958</v>
      </c>
      <c r="I81" t="s">
        <v>959</v>
      </c>
      <c r="K81" t="s">
        <v>960</v>
      </c>
      <c r="M81" t="s">
        <v>961</v>
      </c>
      <c r="N81" t="s">
        <v>962</v>
      </c>
      <c r="O81" t="s">
        <v>55</v>
      </c>
      <c r="P81" t="s">
        <v>45</v>
      </c>
      <c r="AE81">
        <v>55.497354999999999</v>
      </c>
      <c r="AF81">
        <v>46.953516</v>
      </c>
    </row>
    <row r="82" spans="1:32" x14ac:dyDescent="0.25">
      <c r="A82" t="str">
        <f>"70000001045946265"</f>
        <v>70000001045946265</v>
      </c>
      <c r="B82" t="s">
        <v>131</v>
      </c>
      <c r="C82" t="s">
        <v>963</v>
      </c>
      <c r="D82" t="s">
        <v>964</v>
      </c>
      <c r="E82" t="s">
        <v>965</v>
      </c>
      <c r="G82" t="s">
        <v>966</v>
      </c>
      <c r="H82">
        <v>689000</v>
      </c>
      <c r="I82" t="s">
        <v>132</v>
      </c>
      <c r="K82" t="s">
        <v>967</v>
      </c>
      <c r="L82" t="s">
        <v>968</v>
      </c>
      <c r="M82" t="s">
        <v>58</v>
      </c>
      <c r="N82" t="s">
        <v>59</v>
      </c>
      <c r="O82" t="s">
        <v>49</v>
      </c>
      <c r="P82" t="s">
        <v>45</v>
      </c>
      <c r="T82" t="s">
        <v>133</v>
      </c>
      <c r="U82" t="s">
        <v>134</v>
      </c>
      <c r="V82" t="s">
        <v>135</v>
      </c>
      <c r="AE82">
        <v>64.736177999999995</v>
      </c>
      <c r="AF82">
        <v>177.50386900000001</v>
      </c>
    </row>
    <row r="83" spans="1:32" x14ac:dyDescent="0.25">
      <c r="A83" t="str">
        <f>"14496489581577758"</f>
        <v>14496489581577758</v>
      </c>
      <c r="B83" t="s">
        <v>972</v>
      </c>
      <c r="C83" t="s">
        <v>969</v>
      </c>
      <c r="D83" t="s">
        <v>970</v>
      </c>
      <c r="E83" t="s">
        <v>971</v>
      </c>
      <c r="G83" t="s">
        <v>973</v>
      </c>
      <c r="H83">
        <v>629602</v>
      </c>
      <c r="I83" t="s">
        <v>974</v>
      </c>
      <c r="K83" t="s">
        <v>975</v>
      </c>
      <c r="L83" t="s">
        <v>976</v>
      </c>
      <c r="M83" t="s">
        <v>977</v>
      </c>
      <c r="N83" t="s">
        <v>978</v>
      </c>
      <c r="O83" t="s">
        <v>286</v>
      </c>
      <c r="P83" t="s">
        <v>41</v>
      </c>
      <c r="AE83">
        <v>63.797581999999998</v>
      </c>
      <c r="AF83">
        <v>74.525103999999999</v>
      </c>
    </row>
    <row r="84" spans="1:32" x14ac:dyDescent="0.25">
      <c r="A84" t="str">
        <f>"70000001039202065"</f>
        <v>70000001039202065</v>
      </c>
      <c r="B84" t="s">
        <v>228</v>
      </c>
      <c r="C84" t="s">
        <v>979</v>
      </c>
      <c r="D84" t="s">
        <v>980</v>
      </c>
      <c r="E84" t="s">
        <v>981</v>
      </c>
      <c r="G84" t="s">
        <v>354</v>
      </c>
      <c r="I84" t="s">
        <v>229</v>
      </c>
      <c r="J84" t="s">
        <v>982</v>
      </c>
      <c r="K84" t="s">
        <v>983</v>
      </c>
      <c r="L84" t="s">
        <v>230</v>
      </c>
      <c r="M84" t="s">
        <v>231</v>
      </c>
      <c r="N84" t="s">
        <v>232</v>
      </c>
      <c r="O84" t="s">
        <v>52</v>
      </c>
      <c r="P84" t="s">
        <v>45</v>
      </c>
      <c r="T84" t="s">
        <v>233</v>
      </c>
      <c r="U84" t="s">
        <v>234</v>
      </c>
      <c r="V84" t="s">
        <v>235</v>
      </c>
      <c r="W84" t="s">
        <v>236</v>
      </c>
      <c r="AE84">
        <v>57.304858000000003</v>
      </c>
      <c r="AF84">
        <v>39.853129000000003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Vladimir</dc:creator>
  <cp:lastModifiedBy>Владимир</cp:lastModifiedBy>
  <dcterms:created xsi:type="dcterms:W3CDTF">2022-06-27T11:53:59Z</dcterms:created>
  <dcterms:modified xsi:type="dcterms:W3CDTF">2022-07-09T11:32:50Z</dcterms:modified>
</cp:coreProperties>
</file>